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ドキュメント\whc_書類\2022年度\20220402_総会\名簿\"/>
    </mc:Choice>
  </mc:AlternateContent>
  <xr:revisionPtr revIDLastSave="0" documentId="13_ncr:1_{5DEF4289-0E6F-441C-BF6C-F4451A891308}" xr6:coauthVersionLast="47" xr6:coauthVersionMax="47" xr10:uidLastSave="{00000000-0000-0000-0000-000000000000}"/>
  <bookViews>
    <workbookView xWindow="5040" yWindow="1125" windowWidth="19005" windowHeight="14115" activeTab="1" xr2:uid="{00000000-000D-0000-FFFF-FFFF00000000}"/>
  </bookViews>
  <sheets>
    <sheet name="詳細会員名簿" sheetId="4" r:id="rId1"/>
    <sheet name="簡易名簿" sheetId="5" r:id="rId2"/>
    <sheet name="登山届用" sheetId="6" r:id="rId3"/>
    <sheet name="登山届印刷用" sheetId="14" r:id="rId4"/>
    <sheet name="コンパス用" sheetId="9" r:id="rId5"/>
    <sheet name="コンパス用・印刷用" sheetId="10" r:id="rId6"/>
    <sheet name="Sheet1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5" l="1"/>
  <c r="J14" i="5"/>
  <c r="I25" i="5"/>
  <c r="I23" i="5"/>
  <c r="I21" i="5"/>
  <c r="I18" i="5"/>
  <c r="I17" i="5"/>
  <c r="I13" i="5"/>
  <c r="F17" i="5"/>
  <c r="L28" i="4"/>
  <c r="W28" i="4"/>
  <c r="H29" i="4"/>
  <c r="F29" i="4"/>
  <c r="I3" i="5" l="1"/>
  <c r="J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3" i="5"/>
  <c r="I14" i="5"/>
  <c r="I15" i="5"/>
  <c r="J15" i="5"/>
  <c r="I16" i="5"/>
  <c r="J16" i="5"/>
  <c r="J17" i="5"/>
  <c r="J18" i="5"/>
  <c r="I19" i="5"/>
  <c r="J19" i="5"/>
  <c r="I20" i="5"/>
  <c r="J20" i="5"/>
  <c r="J21" i="5"/>
  <c r="I22" i="5"/>
  <c r="J22" i="5"/>
  <c r="J23" i="5"/>
  <c r="I24" i="5"/>
  <c r="J24" i="5"/>
  <c r="J25" i="5"/>
  <c r="I26" i="5"/>
  <c r="J26" i="5"/>
  <c r="I27" i="5"/>
  <c r="J27" i="5"/>
  <c r="I28" i="5"/>
  <c r="J28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8" i="5"/>
  <c r="F19" i="5"/>
  <c r="F20" i="5"/>
  <c r="F21" i="5"/>
  <c r="F22" i="5"/>
  <c r="F23" i="5"/>
  <c r="F24" i="5"/>
  <c r="F25" i="5"/>
  <c r="F26" i="5"/>
  <c r="F27" i="5"/>
  <c r="F28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F30" i="4" l="1"/>
  <c r="C30" i="5" s="1"/>
  <c r="C29" i="5"/>
  <c r="G3" i="5"/>
  <c r="L57" i="9" l="1"/>
  <c r="L59" i="9"/>
  <c r="L61" i="9"/>
  <c r="L63" i="9"/>
  <c r="L65" i="9"/>
  <c r="L67" i="9"/>
  <c r="W3" i="9"/>
  <c r="J54" i="9"/>
  <c r="J56" i="9"/>
  <c r="J58" i="9"/>
  <c r="J60" i="9"/>
  <c r="J62" i="9"/>
  <c r="J64" i="9"/>
  <c r="J66" i="9"/>
  <c r="J34" i="9"/>
  <c r="J30" i="9"/>
  <c r="J28" i="9"/>
  <c r="J6" i="9"/>
  <c r="J12" i="9"/>
  <c r="J8" i="9"/>
  <c r="J10" i="9"/>
  <c r="J14" i="9"/>
  <c r="J16" i="9"/>
  <c r="J18" i="9"/>
  <c r="J20" i="9"/>
  <c r="J22" i="9"/>
  <c r="J24" i="9"/>
  <c r="J26" i="9"/>
  <c r="J32" i="9"/>
  <c r="J36" i="9"/>
  <c r="J38" i="9"/>
  <c r="J40" i="9"/>
  <c r="J44" i="9"/>
  <c r="J46" i="9"/>
  <c r="J48" i="9"/>
  <c r="J50" i="9"/>
  <c r="J52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L41" i="9"/>
  <c r="W1" i="9"/>
  <c r="AR56" i="9" s="1"/>
  <c r="W1" i="6"/>
  <c r="BA6" i="6" s="1"/>
  <c r="BA66" i="9"/>
  <c r="AP66" i="9"/>
  <c r="BA64" i="9"/>
  <c r="AP64" i="9"/>
  <c r="BA62" i="9"/>
  <c r="AP62" i="9"/>
  <c r="BA60" i="9"/>
  <c r="AP60" i="9"/>
  <c r="BA58" i="9"/>
  <c r="AP58" i="9"/>
  <c r="BA56" i="9"/>
  <c r="AP56" i="9"/>
  <c r="BA54" i="9"/>
  <c r="AP54" i="9"/>
  <c r="BA52" i="9"/>
  <c r="AP52" i="9"/>
  <c r="BA50" i="9"/>
  <c r="AP50" i="9"/>
  <c r="BA48" i="9"/>
  <c r="AP48" i="9"/>
  <c r="BA46" i="9"/>
  <c r="AP46" i="9"/>
  <c r="BA44" i="9"/>
  <c r="AP44" i="9"/>
  <c r="BA42" i="9"/>
  <c r="AP42" i="9"/>
  <c r="BA40" i="9"/>
  <c r="AP40" i="9"/>
  <c r="BA38" i="9"/>
  <c r="AP38" i="9"/>
  <c r="BA36" i="9"/>
  <c r="AP36" i="9"/>
  <c r="BA34" i="9"/>
  <c r="AP34" i="9"/>
  <c r="BA32" i="9"/>
  <c r="AP32" i="9"/>
  <c r="BA30" i="9"/>
  <c r="AP30" i="9"/>
  <c r="BA28" i="9"/>
  <c r="AP28" i="9"/>
  <c r="BA26" i="9"/>
  <c r="AP26" i="9"/>
  <c r="BA24" i="9"/>
  <c r="AP24" i="9"/>
  <c r="BA22" i="9"/>
  <c r="AP22" i="9"/>
  <c r="BA20" i="9"/>
  <c r="AP20" i="9"/>
  <c r="BA18" i="9"/>
  <c r="AP18" i="9"/>
  <c r="BA16" i="9"/>
  <c r="AP16" i="9"/>
  <c r="BA14" i="9"/>
  <c r="AP14" i="9"/>
  <c r="BA12" i="9"/>
  <c r="AP12" i="9"/>
  <c r="BA10" i="9"/>
  <c r="AP10" i="9"/>
  <c r="BA8" i="9"/>
  <c r="AP8" i="9"/>
  <c r="BA6" i="9"/>
  <c r="AP6" i="9"/>
  <c r="BA3" i="9"/>
  <c r="AP3" i="9"/>
  <c r="N67" i="6"/>
  <c r="N41" i="6"/>
  <c r="AC67" i="6"/>
  <c r="V67" i="6"/>
  <c r="J67" i="6"/>
  <c r="C67" i="6"/>
  <c r="AH66" i="6"/>
  <c r="AC66" i="6"/>
  <c r="L66" i="6"/>
  <c r="H66" i="6"/>
  <c r="C66" i="6"/>
  <c r="AC65" i="6"/>
  <c r="V65" i="6"/>
  <c r="N65" i="6"/>
  <c r="J65" i="6"/>
  <c r="C65" i="6"/>
  <c r="AH64" i="6"/>
  <c r="AC64" i="6"/>
  <c r="L64" i="6"/>
  <c r="H64" i="6"/>
  <c r="C64" i="6"/>
  <c r="AC63" i="6"/>
  <c r="V63" i="6"/>
  <c r="N63" i="6"/>
  <c r="J63" i="6"/>
  <c r="C63" i="6"/>
  <c r="AH62" i="6"/>
  <c r="AC62" i="6"/>
  <c r="L62" i="6"/>
  <c r="H62" i="6"/>
  <c r="C62" i="6"/>
  <c r="AC61" i="6"/>
  <c r="V61" i="6"/>
  <c r="N61" i="6"/>
  <c r="J61" i="6"/>
  <c r="C61" i="6"/>
  <c r="AH60" i="6"/>
  <c r="AC60" i="6"/>
  <c r="L60" i="6"/>
  <c r="H60" i="6"/>
  <c r="C60" i="6"/>
  <c r="AC59" i="6"/>
  <c r="V59" i="6"/>
  <c r="N59" i="6"/>
  <c r="J59" i="6"/>
  <c r="C59" i="6"/>
  <c r="AH58" i="6"/>
  <c r="AC58" i="6"/>
  <c r="L58" i="6"/>
  <c r="H58" i="6"/>
  <c r="C58" i="6"/>
  <c r="AC57" i="6"/>
  <c r="V57" i="6"/>
  <c r="N57" i="6"/>
  <c r="J57" i="6"/>
  <c r="C57" i="6"/>
  <c r="AH56" i="6"/>
  <c r="AC56" i="6"/>
  <c r="L56" i="6"/>
  <c r="H56" i="6"/>
  <c r="C56" i="6"/>
  <c r="AC55" i="6"/>
  <c r="V55" i="6"/>
  <c r="N55" i="6"/>
  <c r="J55" i="6"/>
  <c r="C55" i="6"/>
  <c r="AH54" i="6"/>
  <c r="AC54" i="6"/>
  <c r="L54" i="6"/>
  <c r="H54" i="6"/>
  <c r="C54" i="6"/>
  <c r="AC53" i="6"/>
  <c r="V53" i="6"/>
  <c r="N53" i="6"/>
  <c r="J53" i="6"/>
  <c r="C53" i="6"/>
  <c r="AH52" i="6"/>
  <c r="AC52" i="6"/>
  <c r="L52" i="6"/>
  <c r="H52" i="6"/>
  <c r="C52" i="6"/>
  <c r="AC51" i="6"/>
  <c r="V51" i="6"/>
  <c r="N51" i="6"/>
  <c r="J51" i="6"/>
  <c r="C51" i="6"/>
  <c r="AH50" i="6"/>
  <c r="AC50" i="6"/>
  <c r="L50" i="6"/>
  <c r="H50" i="6"/>
  <c r="C50" i="6"/>
  <c r="AC49" i="6"/>
  <c r="V49" i="6"/>
  <c r="N49" i="6"/>
  <c r="J49" i="6"/>
  <c r="C49" i="6"/>
  <c r="AH48" i="6"/>
  <c r="AC48" i="6"/>
  <c r="L48" i="6"/>
  <c r="H48" i="6"/>
  <c r="C48" i="6"/>
  <c r="AC47" i="6"/>
  <c r="V47" i="6"/>
  <c r="N47" i="6"/>
  <c r="J47" i="6"/>
  <c r="C47" i="6"/>
  <c r="AH46" i="6"/>
  <c r="AC46" i="6"/>
  <c r="L46" i="6"/>
  <c r="H46" i="6"/>
  <c r="C46" i="6"/>
  <c r="AC45" i="6"/>
  <c r="V45" i="6"/>
  <c r="N45" i="6"/>
  <c r="J45" i="6"/>
  <c r="C45" i="6"/>
  <c r="AH44" i="6"/>
  <c r="AC44" i="6"/>
  <c r="L44" i="6"/>
  <c r="H44" i="6"/>
  <c r="C44" i="6"/>
  <c r="AC43" i="6"/>
  <c r="V43" i="6"/>
  <c r="N43" i="6"/>
  <c r="J43" i="6"/>
  <c r="C43" i="6"/>
  <c r="AH42" i="6"/>
  <c r="AC42" i="6"/>
  <c r="L42" i="6"/>
  <c r="H42" i="6"/>
  <c r="C42" i="6"/>
  <c r="AC41" i="6"/>
  <c r="V41" i="6"/>
  <c r="J41" i="6"/>
  <c r="C41" i="6"/>
  <c r="AH40" i="6"/>
  <c r="AC40" i="6"/>
  <c r="L40" i="6"/>
  <c r="H40" i="6"/>
  <c r="C40" i="6"/>
  <c r="AC39" i="6"/>
  <c r="V39" i="6"/>
  <c r="N39" i="6"/>
  <c r="J39" i="6"/>
  <c r="C39" i="6"/>
  <c r="AH38" i="6"/>
  <c r="AC38" i="6"/>
  <c r="L38" i="6"/>
  <c r="H38" i="6"/>
  <c r="C38" i="6"/>
  <c r="AC37" i="6"/>
  <c r="V37" i="6"/>
  <c r="N37" i="6"/>
  <c r="J37" i="6"/>
  <c r="C37" i="6"/>
  <c r="AH36" i="6"/>
  <c r="AC36" i="6"/>
  <c r="L36" i="6"/>
  <c r="H36" i="6"/>
  <c r="C36" i="6"/>
  <c r="AC35" i="6"/>
  <c r="V35" i="6"/>
  <c r="N35" i="6"/>
  <c r="J35" i="6"/>
  <c r="C35" i="6"/>
  <c r="AH34" i="6"/>
  <c r="AC34" i="6"/>
  <c r="L34" i="6"/>
  <c r="H34" i="6"/>
  <c r="C34" i="6"/>
  <c r="AC33" i="6"/>
  <c r="V33" i="6"/>
  <c r="N33" i="6"/>
  <c r="J33" i="6"/>
  <c r="C33" i="6"/>
  <c r="AH32" i="6"/>
  <c r="AC32" i="6"/>
  <c r="L32" i="6"/>
  <c r="H32" i="6"/>
  <c r="C32" i="6"/>
  <c r="AC31" i="6"/>
  <c r="V31" i="6"/>
  <c r="N31" i="6"/>
  <c r="J31" i="6"/>
  <c r="C31" i="6"/>
  <c r="AH30" i="6"/>
  <c r="AC30" i="6"/>
  <c r="L30" i="6"/>
  <c r="H30" i="6"/>
  <c r="C30" i="6"/>
  <c r="AC29" i="6"/>
  <c r="V29" i="6"/>
  <c r="N29" i="6"/>
  <c r="J29" i="6"/>
  <c r="C29" i="6"/>
  <c r="AH28" i="6"/>
  <c r="AC28" i="6"/>
  <c r="L28" i="6"/>
  <c r="H28" i="6"/>
  <c r="C28" i="6"/>
  <c r="AC27" i="6"/>
  <c r="V27" i="6"/>
  <c r="N27" i="6"/>
  <c r="J27" i="6"/>
  <c r="C27" i="6"/>
  <c r="AH26" i="6"/>
  <c r="AC26" i="6"/>
  <c r="L26" i="6"/>
  <c r="H26" i="6"/>
  <c r="C26" i="6"/>
  <c r="AC25" i="6"/>
  <c r="V25" i="6"/>
  <c r="N25" i="6"/>
  <c r="J25" i="6"/>
  <c r="C25" i="6"/>
  <c r="AH24" i="6"/>
  <c r="AC24" i="6"/>
  <c r="L24" i="6"/>
  <c r="H24" i="6"/>
  <c r="C24" i="6"/>
  <c r="AC23" i="6"/>
  <c r="V23" i="6"/>
  <c r="N23" i="6"/>
  <c r="J23" i="6"/>
  <c r="C23" i="6"/>
  <c r="AH22" i="6"/>
  <c r="AC22" i="6"/>
  <c r="L22" i="6"/>
  <c r="H22" i="6"/>
  <c r="C22" i="6"/>
  <c r="AC21" i="6"/>
  <c r="V21" i="6"/>
  <c r="N21" i="6"/>
  <c r="J21" i="6"/>
  <c r="C21" i="6"/>
  <c r="AH20" i="6"/>
  <c r="AC20" i="6"/>
  <c r="L20" i="6"/>
  <c r="H20" i="6"/>
  <c r="C20" i="6"/>
  <c r="AC19" i="6"/>
  <c r="V19" i="6"/>
  <c r="N19" i="6"/>
  <c r="J19" i="6"/>
  <c r="C19" i="6"/>
  <c r="AH18" i="6"/>
  <c r="AC18" i="6"/>
  <c r="L18" i="6"/>
  <c r="H18" i="6"/>
  <c r="C18" i="6"/>
  <c r="AC17" i="6"/>
  <c r="V17" i="6"/>
  <c r="N17" i="6"/>
  <c r="J17" i="6"/>
  <c r="C17" i="6"/>
  <c r="AH16" i="6"/>
  <c r="AC16" i="6"/>
  <c r="L16" i="6"/>
  <c r="H16" i="6"/>
  <c r="C16" i="6"/>
  <c r="AC15" i="6"/>
  <c r="V15" i="6"/>
  <c r="N15" i="6"/>
  <c r="J15" i="6"/>
  <c r="C15" i="6"/>
  <c r="AH14" i="6"/>
  <c r="AC14" i="6"/>
  <c r="L14" i="6"/>
  <c r="H14" i="6"/>
  <c r="C14" i="6"/>
  <c r="AC13" i="6"/>
  <c r="V13" i="6"/>
  <c r="N13" i="6"/>
  <c r="J13" i="6"/>
  <c r="C13" i="6"/>
  <c r="AH12" i="6"/>
  <c r="AC12" i="6"/>
  <c r="L12" i="6"/>
  <c r="H12" i="6"/>
  <c r="C12" i="6"/>
  <c r="AC11" i="6"/>
  <c r="V11" i="6"/>
  <c r="N11" i="6"/>
  <c r="J11" i="6"/>
  <c r="C11" i="6"/>
  <c r="AH10" i="6"/>
  <c r="AC10" i="6"/>
  <c r="L10" i="6"/>
  <c r="H10" i="6"/>
  <c r="C10" i="6"/>
  <c r="AC9" i="6"/>
  <c r="V9" i="6"/>
  <c r="N9" i="6"/>
  <c r="J9" i="6"/>
  <c r="C9" i="6"/>
  <c r="AH8" i="6"/>
  <c r="AC8" i="6"/>
  <c r="L8" i="6"/>
  <c r="H8" i="6"/>
  <c r="C8" i="6"/>
  <c r="C7" i="6"/>
  <c r="AC7" i="6"/>
  <c r="AE3" i="6"/>
  <c r="BJ66" i="6"/>
  <c r="AY66" i="6"/>
  <c r="BJ64" i="6"/>
  <c r="AY64" i="6"/>
  <c r="BJ62" i="6"/>
  <c r="AY62" i="6"/>
  <c r="BJ60" i="6"/>
  <c r="AY60" i="6"/>
  <c r="BJ58" i="6"/>
  <c r="AY58" i="6"/>
  <c r="BJ56" i="6"/>
  <c r="AY56" i="6"/>
  <c r="BJ54" i="6"/>
  <c r="AY54" i="6"/>
  <c r="BJ52" i="6"/>
  <c r="AY52" i="6"/>
  <c r="BJ50" i="6"/>
  <c r="AY50" i="6"/>
  <c r="BJ48" i="6"/>
  <c r="AY48" i="6"/>
  <c r="BJ46" i="6"/>
  <c r="AY46" i="6"/>
  <c r="BJ44" i="6"/>
  <c r="AY44" i="6"/>
  <c r="BJ42" i="6"/>
  <c r="AY42" i="6"/>
  <c r="BJ40" i="6"/>
  <c r="AY40" i="6"/>
  <c r="BJ38" i="6"/>
  <c r="AY38" i="6"/>
  <c r="BJ36" i="6"/>
  <c r="AY36" i="6"/>
  <c r="BJ34" i="6"/>
  <c r="AY34" i="6"/>
  <c r="BJ32" i="6"/>
  <c r="AY32" i="6"/>
  <c r="BJ30" i="6"/>
  <c r="AY30" i="6"/>
  <c r="BJ28" i="6"/>
  <c r="AY28" i="6"/>
  <c r="BJ26" i="6"/>
  <c r="AY26" i="6"/>
  <c r="BJ24" i="6"/>
  <c r="AY24" i="6"/>
  <c r="BJ22" i="6"/>
  <c r="AY22" i="6"/>
  <c r="BJ20" i="6"/>
  <c r="AY20" i="6"/>
  <c r="BJ18" i="6"/>
  <c r="AY18" i="6"/>
  <c r="BJ16" i="6"/>
  <c r="AY16" i="6"/>
  <c r="BJ14" i="6"/>
  <c r="AY14" i="6"/>
  <c r="BJ12" i="6"/>
  <c r="AY12" i="6"/>
  <c r="BJ10" i="6"/>
  <c r="AY10" i="6"/>
  <c r="BJ8" i="6"/>
  <c r="AY8" i="6"/>
  <c r="BJ6" i="6"/>
  <c r="AY6" i="6"/>
  <c r="AR60" i="9" l="1"/>
  <c r="AR54" i="9"/>
  <c r="AR26" i="9"/>
  <c r="AR48" i="9"/>
  <c r="AR20" i="9"/>
  <c r="AR42" i="9"/>
  <c r="AR14" i="9"/>
  <c r="AR8" i="9"/>
  <c r="AR36" i="9"/>
  <c r="AR30" i="9"/>
  <c r="AR62" i="9"/>
  <c r="AR6" i="9"/>
  <c r="AR12" i="9"/>
  <c r="AR18" i="9"/>
  <c r="AR38" i="9"/>
  <c r="AR44" i="9"/>
  <c r="AR10" i="9"/>
  <c r="AR22" i="9"/>
  <c r="AR28" i="9"/>
  <c r="AR46" i="9"/>
  <c r="AR52" i="9"/>
  <c r="AR58" i="9"/>
  <c r="AR64" i="9"/>
  <c r="AR16" i="9"/>
  <c r="AR32" i="9"/>
  <c r="AR34" i="9"/>
  <c r="AR50" i="9"/>
  <c r="AR66" i="9"/>
  <c r="AR24" i="9"/>
  <c r="AR40" i="9"/>
  <c r="BA56" i="6"/>
  <c r="H57" i="6" s="1"/>
  <c r="BA62" i="6"/>
  <c r="H63" i="6" s="1"/>
  <c r="BA42" i="6"/>
  <c r="H43" i="6" s="1"/>
  <c r="BA36" i="6"/>
  <c r="H37" i="6" s="1"/>
  <c r="BA58" i="6"/>
  <c r="H59" i="6" s="1"/>
  <c r="BA30" i="6"/>
  <c r="H31" i="6" s="1"/>
  <c r="BA24" i="6"/>
  <c r="H25" i="6" s="1"/>
  <c r="BA52" i="6"/>
  <c r="H53" i="6" s="1"/>
  <c r="BA18" i="6"/>
  <c r="H19" i="6" s="1"/>
  <c r="BA64" i="6"/>
  <c r="H65" i="6" s="1"/>
  <c r="BA46" i="6"/>
  <c r="H47" i="6" s="1"/>
  <c r="BA14" i="6"/>
  <c r="H15" i="6" s="1"/>
  <c r="BA20" i="6"/>
  <c r="H21" i="6" s="1"/>
  <c r="BA8" i="6"/>
  <c r="H9" i="6" s="1"/>
  <c r="BA34" i="6"/>
  <c r="H35" i="6" s="1"/>
  <c r="BA10" i="6"/>
  <c r="H11" i="6" s="1"/>
  <c r="BA26" i="6"/>
  <c r="H27" i="6" s="1"/>
  <c r="BA48" i="6"/>
  <c r="H49" i="6" s="1"/>
  <c r="BA16" i="6"/>
  <c r="H17" i="6" s="1"/>
  <c r="BA32" i="6"/>
  <c r="H33" i="6" s="1"/>
  <c r="BA54" i="6"/>
  <c r="H55" i="6" s="1"/>
  <c r="BA60" i="6"/>
  <c r="H61" i="6" s="1"/>
  <c r="H7" i="6"/>
  <c r="BA22" i="6"/>
  <c r="H23" i="6" s="1"/>
  <c r="BA38" i="6"/>
  <c r="H39" i="6" s="1"/>
  <c r="BA44" i="6"/>
  <c r="H45" i="6" s="1"/>
  <c r="BA66" i="6"/>
  <c r="H67" i="6" s="1"/>
  <c r="BA12" i="6"/>
  <c r="H13" i="6" s="1"/>
  <c r="BA28" i="6"/>
  <c r="H29" i="6" s="1"/>
  <c r="BA50" i="6"/>
  <c r="H51" i="6" s="1"/>
  <c r="BA40" i="6"/>
  <c r="H41" i="6" s="1"/>
  <c r="W27" i="4"/>
  <c r="W26" i="4"/>
  <c r="W25" i="4"/>
  <c r="AE48" i="9" l="1"/>
  <c r="AE46" i="9"/>
  <c r="AE44" i="9"/>
  <c r="L27" i="4"/>
  <c r="T67" i="9" l="1"/>
  <c r="H66" i="9"/>
  <c r="T65" i="9"/>
  <c r="H64" i="9"/>
  <c r="T63" i="9"/>
  <c r="H62" i="9"/>
  <c r="T61" i="9"/>
  <c r="H60" i="9"/>
  <c r="L26" i="4" l="1"/>
  <c r="L25" i="4"/>
  <c r="J42" i="9" l="1"/>
  <c r="L21" i="9" l="1"/>
  <c r="T21" i="9"/>
  <c r="L23" i="9"/>
  <c r="T23" i="9"/>
  <c r="L25" i="9"/>
  <c r="T25" i="9"/>
  <c r="L27" i="9"/>
  <c r="T27" i="9"/>
  <c r="L29" i="9"/>
  <c r="T29" i="9"/>
  <c r="L31" i="9"/>
  <c r="T31" i="9"/>
  <c r="L33" i="9"/>
  <c r="T33" i="9"/>
  <c r="L35" i="9"/>
  <c r="T35" i="9"/>
  <c r="T59" i="9"/>
  <c r="H58" i="9"/>
  <c r="T57" i="9"/>
  <c r="H56" i="9"/>
  <c r="T55" i="9"/>
  <c r="L55" i="9"/>
  <c r="H54" i="9"/>
  <c r="T53" i="9"/>
  <c r="L53" i="9"/>
  <c r="H52" i="9"/>
  <c r="T51" i="9"/>
  <c r="L51" i="9"/>
  <c r="H50" i="9"/>
  <c r="T49" i="9"/>
  <c r="L49" i="9"/>
  <c r="H48" i="9"/>
  <c r="T47" i="9"/>
  <c r="L47" i="9"/>
  <c r="H46" i="9"/>
  <c r="T45" i="9"/>
  <c r="L45" i="9"/>
  <c r="H44" i="9"/>
  <c r="T43" i="9"/>
  <c r="L43" i="9"/>
  <c r="H42" i="9"/>
  <c r="T41" i="9"/>
  <c r="H40" i="9"/>
  <c r="T39" i="9"/>
  <c r="L39" i="9"/>
  <c r="H38" i="9"/>
  <c r="T37" i="9"/>
  <c r="L37" i="9"/>
  <c r="H36" i="9"/>
  <c r="H34" i="9"/>
  <c r="H32" i="9"/>
  <c r="H30" i="9"/>
  <c r="H28" i="9"/>
  <c r="H26" i="9"/>
  <c r="H24" i="9"/>
  <c r="H22" i="9"/>
  <c r="H20" i="9"/>
  <c r="T19" i="9"/>
  <c r="L19" i="9"/>
  <c r="H18" i="9"/>
  <c r="T17" i="9"/>
  <c r="L17" i="9"/>
  <c r="H16" i="9"/>
  <c r="T15" i="9"/>
  <c r="L15" i="9"/>
  <c r="H14" i="9"/>
  <c r="T13" i="9"/>
  <c r="L13" i="9"/>
  <c r="H12" i="9"/>
  <c r="T11" i="9"/>
  <c r="L11" i="9"/>
  <c r="H10" i="9"/>
  <c r="T9" i="9"/>
  <c r="L9" i="9"/>
  <c r="A10" i="9"/>
  <c r="H8" i="9"/>
  <c r="T7" i="9"/>
  <c r="L7" i="9"/>
  <c r="H6" i="9"/>
  <c r="A6" i="9"/>
  <c r="H65" i="9" l="1"/>
  <c r="H67" i="9"/>
  <c r="H61" i="9"/>
  <c r="H63" i="9"/>
  <c r="H57" i="9"/>
  <c r="H59" i="9"/>
  <c r="H55" i="9"/>
  <c r="H41" i="9"/>
  <c r="H49" i="9"/>
  <c r="H45" i="9"/>
  <c r="H11" i="9"/>
  <c r="H7" i="9"/>
  <c r="H13" i="9"/>
  <c r="H15" i="9"/>
  <c r="H53" i="9"/>
  <c r="H39" i="9"/>
  <c r="H35" i="9"/>
  <c r="H31" i="9"/>
  <c r="H27" i="9"/>
  <c r="H23" i="9"/>
  <c r="H19" i="9"/>
  <c r="H9" i="9"/>
  <c r="H17" i="9"/>
  <c r="H47" i="9"/>
  <c r="H43" i="9"/>
  <c r="H51" i="9"/>
  <c r="H37" i="9"/>
  <c r="H33" i="9"/>
  <c r="H29" i="9"/>
  <c r="H25" i="9"/>
  <c r="H21" i="9"/>
  <c r="A8" i="9"/>
  <c r="J1" i="5" l="1"/>
  <c r="AH6" i="6"/>
  <c r="AC6" i="6"/>
  <c r="V7" i="6"/>
  <c r="N7" i="6"/>
  <c r="L6" i="6"/>
  <c r="J7" i="6"/>
  <c r="H6" i="6"/>
  <c r="C6" i="6"/>
  <c r="A6" i="6"/>
  <c r="AN48" i="6"/>
  <c r="AN46" i="6"/>
  <c r="AN44" i="6"/>
  <c r="BJ3" i="6"/>
  <c r="AY3" i="6"/>
  <c r="A8" i="6" l="1"/>
  <c r="A10" i="6"/>
  <c r="W24" i="4" l="1"/>
  <c r="L24" i="4"/>
  <c r="L23" i="4" l="1"/>
  <c r="W23" i="4"/>
  <c r="L22" i="4"/>
  <c r="W22" i="4"/>
  <c r="L21" i="4" l="1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1" i="4"/>
  <c r="A21" i="4" l="1"/>
  <c r="A20" i="4"/>
  <c r="A19" i="4"/>
  <c r="A29" i="4" s="1"/>
  <c r="F31" i="4" l="1"/>
  <c r="C31" i="5" s="1"/>
  <c r="W21" i="4" l="1"/>
  <c r="W19" i="4"/>
  <c r="W20" i="4"/>
  <c r="W18" i="4" l="1"/>
  <c r="W17" i="4"/>
  <c r="W16" i="4" l="1"/>
  <c r="W15" i="4"/>
  <c r="W14" i="4"/>
  <c r="W13" i="4"/>
  <c r="W12" i="4"/>
  <c r="W11" i="4"/>
  <c r="W10" i="4"/>
  <c r="W9" i="4"/>
  <c r="W8" i="4"/>
  <c r="W7" i="4"/>
  <c r="W6" i="4"/>
  <c r="W5" i="4"/>
  <c r="W4" i="4"/>
  <c r="W3" i="4"/>
  <c r="W1" i="4" l="1"/>
  <c r="N28" i="4" l="1"/>
  <c r="E28" i="5" s="1"/>
  <c r="N22" i="4"/>
  <c r="E22" i="5" s="1"/>
  <c r="N15" i="4"/>
  <c r="E15" i="5" s="1"/>
  <c r="N9" i="4"/>
  <c r="E9" i="5" s="1"/>
  <c r="N24" i="4"/>
  <c r="E24" i="5" s="1"/>
  <c r="N4" i="4"/>
  <c r="E4" i="5" s="1"/>
  <c r="N27" i="4"/>
  <c r="E27" i="5" s="1"/>
  <c r="N14" i="4"/>
  <c r="E14" i="5" s="1"/>
  <c r="N8" i="4"/>
  <c r="E8" i="5" s="1"/>
  <c r="N11" i="4"/>
  <c r="E11" i="5" s="1"/>
  <c r="N17" i="4"/>
  <c r="E17" i="5" s="1"/>
  <c r="N21" i="4"/>
  <c r="E21" i="5" s="1"/>
  <c r="N13" i="4"/>
  <c r="E13" i="5" s="1"/>
  <c r="N18" i="4"/>
  <c r="E18" i="5" s="1"/>
  <c r="N10" i="4"/>
  <c r="E10" i="5" s="1"/>
  <c r="N26" i="4"/>
  <c r="E26" i="5" s="1"/>
  <c r="N20" i="4"/>
  <c r="E20" i="5" s="1"/>
  <c r="N12" i="4"/>
  <c r="E12" i="5" s="1"/>
  <c r="N7" i="4"/>
  <c r="E7" i="5" s="1"/>
  <c r="N5" i="4"/>
  <c r="E5" i="5" s="1"/>
  <c r="N16" i="4"/>
  <c r="E16" i="5" s="1"/>
  <c r="N25" i="4"/>
  <c r="E25" i="5" s="1"/>
  <c r="N19" i="4"/>
  <c r="E19" i="5" s="1"/>
  <c r="N6" i="4"/>
  <c r="E6" i="5" s="1"/>
  <c r="N23" i="4"/>
  <c r="E23" i="5" s="1"/>
  <c r="N3" i="4"/>
  <c r="M29" i="4" l="1"/>
  <c r="N29" i="4"/>
  <c r="E29" i="5" s="1"/>
  <c r="E3" i="5"/>
</calcChain>
</file>

<file path=xl/sharedStrings.xml><?xml version="1.0" encoding="utf-8"?>
<sst xmlns="http://schemas.openxmlformats.org/spreadsheetml/2006/main" count="2271" uniqueCount="648">
  <si>
    <t>坂本 久善</t>
    <rPh sb="0" eb="2">
      <t>サカモト</t>
    </rPh>
    <rPh sb="3" eb="5">
      <t>ヒサヨシ</t>
    </rPh>
    <phoneticPr fontId="1"/>
  </si>
  <si>
    <t>鳥本 喜英</t>
    <rPh sb="0" eb="1">
      <t>トリ</t>
    </rPh>
    <rPh sb="1" eb="2">
      <t>ホン</t>
    </rPh>
    <rPh sb="3" eb="4">
      <t>キ</t>
    </rPh>
    <rPh sb="4" eb="5">
      <t>エイ</t>
    </rPh>
    <phoneticPr fontId="1"/>
  </si>
  <si>
    <t>吉倉 洋治</t>
    <rPh sb="0" eb="2">
      <t>ヨシクラ</t>
    </rPh>
    <rPh sb="3" eb="5">
      <t>ヨウジ</t>
    </rPh>
    <phoneticPr fontId="1"/>
  </si>
  <si>
    <t>吉倉 幸子</t>
    <rPh sb="0" eb="2">
      <t>ヨシクラ</t>
    </rPh>
    <rPh sb="3" eb="5">
      <t>サチコ</t>
    </rPh>
    <phoneticPr fontId="1"/>
  </si>
  <si>
    <t>大河原 弘子</t>
    <rPh sb="0" eb="3">
      <t>オオガワラ</t>
    </rPh>
    <rPh sb="4" eb="6">
      <t>ヒロコ</t>
    </rPh>
    <phoneticPr fontId="1"/>
  </si>
  <si>
    <t>中河 トキエ</t>
    <rPh sb="0" eb="1">
      <t>ナカ</t>
    </rPh>
    <rPh sb="1" eb="2">
      <t>カワ</t>
    </rPh>
    <phoneticPr fontId="1"/>
  </si>
  <si>
    <t>小松 知江美</t>
    <rPh sb="0" eb="2">
      <t>コマツ</t>
    </rPh>
    <rPh sb="3" eb="6">
      <t>チエミ</t>
    </rPh>
    <phoneticPr fontId="1"/>
  </si>
  <si>
    <t>h-y-sakamoto@ttv.ne.jp</t>
  </si>
  <si>
    <t>090-7223-2017</t>
  </si>
  <si>
    <t>h-s-qchan999@docomo.ne.jp</t>
  </si>
  <si>
    <t>090-9306-9194</t>
  </si>
  <si>
    <t>nobtorimoto@ezweb.ne.jp</t>
  </si>
  <si>
    <t>042-377-7751</t>
  </si>
  <si>
    <t>yoji@yoshikura.com</t>
  </si>
  <si>
    <t>090-9952-9146</t>
  </si>
  <si>
    <t>042-377-5044</t>
  </si>
  <si>
    <t>080-1071-5299</t>
  </si>
  <si>
    <t>042-378-0792</t>
  </si>
  <si>
    <t>abcchiemi@yahoo.co.jp</t>
  </si>
  <si>
    <t>稲城市向陽台3-24-10</t>
    <phoneticPr fontId="2"/>
  </si>
  <si>
    <t>稲城市大丸63-11 A-1</t>
    <phoneticPr fontId="2"/>
  </si>
  <si>
    <t>稲城市百村611-8</t>
    <phoneticPr fontId="2"/>
  </si>
  <si>
    <t>042-378-6077</t>
    <phoneticPr fontId="2"/>
  </si>
  <si>
    <t>042-377-8208</t>
    <phoneticPr fontId="2"/>
  </si>
  <si>
    <t>女</t>
    <phoneticPr fontId="2"/>
  </si>
  <si>
    <t>206-0803</t>
    <phoneticPr fontId="2"/>
  </si>
  <si>
    <t>206-0804</t>
    <phoneticPr fontId="2"/>
  </si>
  <si>
    <t>206-0821</t>
    <phoneticPr fontId="2"/>
  </si>
  <si>
    <t>206-0801</t>
    <phoneticPr fontId="2"/>
  </si>
  <si>
    <t>稲城市長峰3-5-4-1206</t>
    <phoneticPr fontId="2"/>
  </si>
  <si>
    <t>042-331-8108</t>
    <phoneticPr fontId="2"/>
  </si>
  <si>
    <t>206-0802</t>
    <phoneticPr fontId="2"/>
  </si>
  <si>
    <t>稲城市東長沼453</t>
    <phoneticPr fontId="2"/>
  </si>
  <si>
    <t>206-0811</t>
    <phoneticPr fontId="2"/>
  </si>
  <si>
    <t>№</t>
    <phoneticPr fontId="2"/>
  </si>
  <si>
    <t>氏名</t>
    <phoneticPr fontId="2"/>
  </si>
  <si>
    <t>住所</t>
    <phoneticPr fontId="2"/>
  </si>
  <si>
    <t>郵便番号</t>
    <phoneticPr fontId="2"/>
  </si>
  <si>
    <t>電話番号</t>
    <phoneticPr fontId="2"/>
  </si>
  <si>
    <t>044-945-2164</t>
    <phoneticPr fontId="2"/>
  </si>
  <si>
    <t>090-2569-6397</t>
    <phoneticPr fontId="2"/>
  </si>
  <si>
    <t>川崎市多摩区菅北浦4-1-1ｴﾐﾈﾝｽ2-2</t>
    <phoneticPr fontId="2"/>
  </si>
  <si>
    <t>214-0008</t>
    <phoneticPr fontId="2"/>
  </si>
  <si>
    <t>mo720junko1212@docomo.ne.jp</t>
    <phoneticPr fontId="2"/>
  </si>
  <si>
    <t>男</t>
    <phoneticPr fontId="2"/>
  </si>
  <si>
    <t>携帯電話</t>
    <phoneticPr fontId="2"/>
  </si>
  <si>
    <t>鈴木 陽子</t>
    <phoneticPr fontId="2"/>
  </si>
  <si>
    <t>生年月日</t>
    <phoneticPr fontId="2"/>
  </si>
  <si>
    <t>血液型</t>
    <phoneticPr fontId="2"/>
  </si>
  <si>
    <t>O</t>
    <phoneticPr fontId="2"/>
  </si>
  <si>
    <t>PCメールアドレス</t>
    <phoneticPr fontId="2"/>
  </si>
  <si>
    <t>携帯メールアドレス</t>
    <phoneticPr fontId="2"/>
  </si>
  <si>
    <t>mnk.mt.s@docomo.ne.jp</t>
    <phoneticPr fontId="2"/>
  </si>
  <si>
    <t>s2h3i4r3y1u04_hiroko@docomo.ne.jp</t>
    <phoneticPr fontId="2"/>
  </si>
  <si>
    <t>xwnczkkps3whdb6wmuam@docomo.ne.jp</t>
    <phoneticPr fontId="2"/>
  </si>
  <si>
    <t>so.loveley-_-dog@docomo.ne.jp</t>
    <phoneticPr fontId="2"/>
  </si>
  <si>
    <t>AB</t>
    <phoneticPr fontId="2"/>
  </si>
  <si>
    <t>稲城市百村611-8</t>
    <phoneticPr fontId="2"/>
  </si>
  <si>
    <t>206-0804</t>
    <phoneticPr fontId="2"/>
  </si>
  <si>
    <t>090-4748-2111</t>
    <phoneticPr fontId="2"/>
  </si>
  <si>
    <t>yo-yo.405-svtd@docomo.ne.jp</t>
    <phoneticPr fontId="2"/>
  </si>
  <si>
    <t>yoyo405svtd@ttv.ne.jp</t>
    <phoneticPr fontId="2"/>
  </si>
  <si>
    <t>jRO</t>
    <phoneticPr fontId="2"/>
  </si>
  <si>
    <t>年齢</t>
    <rPh sb="0" eb="2">
      <t>ネンレイ</t>
    </rPh>
    <phoneticPr fontId="2"/>
  </si>
  <si>
    <t>O</t>
    <phoneticPr fontId="2"/>
  </si>
  <si>
    <t>緊急連絡氏名</t>
    <rPh sb="0" eb="2">
      <t>キンキュウ</t>
    </rPh>
    <rPh sb="2" eb="4">
      <t>レンラク</t>
    </rPh>
    <rPh sb="4" eb="6">
      <t>シメイ</t>
    </rPh>
    <phoneticPr fontId="2"/>
  </si>
  <si>
    <t>緊急電話番号</t>
    <rPh sb="0" eb="2">
      <t>キンキュウ</t>
    </rPh>
    <rPh sb="2" eb="4">
      <t>デンワ</t>
    </rPh>
    <rPh sb="4" eb="6">
      <t>バンゴウ</t>
    </rPh>
    <phoneticPr fontId="2"/>
  </si>
  <si>
    <t>日本山岳協会共済会</t>
    <rPh sb="0" eb="2">
      <t>ニホン</t>
    </rPh>
    <rPh sb="2" eb="4">
      <t>サンガク</t>
    </rPh>
    <rPh sb="4" eb="6">
      <t>キョウカイ</t>
    </rPh>
    <rPh sb="6" eb="9">
      <t>キョウサイカイ</t>
    </rPh>
    <phoneticPr fontId="2"/>
  </si>
  <si>
    <t>042-377-8208</t>
    <phoneticPr fontId="2"/>
  </si>
  <si>
    <t>ﾄﾘﾓﾄ ﾉﾌﾞﾋﾃﾞ</t>
    <phoneticPr fontId="2"/>
  </si>
  <si>
    <t>ｽｽﾞｷ ﾖｳｺ</t>
    <phoneticPr fontId="2"/>
  </si>
  <si>
    <t>042-378-6353</t>
    <phoneticPr fontId="2"/>
  </si>
  <si>
    <t>FAX</t>
    <phoneticPr fontId="2"/>
  </si>
  <si>
    <t>B</t>
    <phoneticPr fontId="2"/>
  </si>
  <si>
    <t>090-4748-2111</t>
    <phoneticPr fontId="2"/>
  </si>
  <si>
    <t>三瓶 セツ</t>
    <rPh sb="0" eb="2">
      <t>サンベ</t>
    </rPh>
    <phoneticPr fontId="1"/>
  </si>
  <si>
    <t>ﾐｶﾒ ｾﾂ</t>
    <phoneticPr fontId="2"/>
  </si>
  <si>
    <t>O</t>
    <phoneticPr fontId="2"/>
  </si>
  <si>
    <t>ﾀｹﾑﾗ ｼﾞｭﾝｺ</t>
    <phoneticPr fontId="2"/>
  </si>
  <si>
    <t>090-5401-4416</t>
    <phoneticPr fontId="2"/>
  </si>
  <si>
    <t>ﾅｶｶﾞﾜ ﾄｷｴ</t>
    <phoneticPr fontId="2"/>
  </si>
  <si>
    <t>042-377-2854</t>
    <phoneticPr fontId="2"/>
  </si>
  <si>
    <t>ｺﾏﾂ ﾁｴﾐ</t>
    <phoneticPr fontId="2"/>
  </si>
  <si>
    <t>A</t>
    <phoneticPr fontId="2"/>
  </si>
  <si>
    <t>ﾂﾅｼﾏ ｸﾐｺ</t>
    <phoneticPr fontId="2"/>
  </si>
  <si>
    <t>ﾓﾝﾍﾞﾙﾊｲｷﾝｸﾞ保険</t>
    <rPh sb="11" eb="13">
      <t>ホケン</t>
    </rPh>
    <phoneticPr fontId="2"/>
  </si>
  <si>
    <t>日本山岳協会</t>
    <phoneticPr fontId="2"/>
  </si>
  <si>
    <t>masae-tsukasa.1271@docomo.ne.jp</t>
    <phoneticPr fontId="2"/>
  </si>
  <si>
    <t>ﾐﾔﾓﾄ ﾏｻｴ</t>
    <phoneticPr fontId="2"/>
  </si>
  <si>
    <t>ﾖｼｸﾗ ﾖｳｼﾞ</t>
    <phoneticPr fontId="2"/>
  </si>
  <si>
    <t>ﾖｼｸﾗ ｻﾁｺ</t>
    <phoneticPr fontId="2"/>
  </si>
  <si>
    <t>ｻｶﾓﾄ ﾋｻﾖｼ</t>
    <phoneticPr fontId="2"/>
  </si>
  <si>
    <t>O</t>
    <phoneticPr fontId="2"/>
  </si>
  <si>
    <t>090-4924-3897</t>
    <phoneticPr fontId="2"/>
  </si>
  <si>
    <t>ｵｵｶﾜﾗ ﾋﾛｺ</t>
    <phoneticPr fontId="2"/>
  </si>
  <si>
    <t>090-8592-3514</t>
    <phoneticPr fontId="2"/>
  </si>
  <si>
    <t>永野 哲夫</t>
    <phoneticPr fontId="2"/>
  </si>
  <si>
    <t>ﾅｶﾞﾉ ﾃﾂｵ</t>
    <phoneticPr fontId="2"/>
  </si>
  <si>
    <t>296-0804</t>
    <phoneticPr fontId="2"/>
  </si>
  <si>
    <t>稲城市百村1624-1-606</t>
    <phoneticPr fontId="2"/>
  </si>
  <si>
    <t>042-379-2434</t>
    <phoneticPr fontId="2"/>
  </si>
  <si>
    <t>090-1044-2434</t>
    <phoneticPr fontId="2"/>
  </si>
  <si>
    <t>042-379-2434</t>
    <phoneticPr fontId="2"/>
  </si>
  <si>
    <t>O</t>
    <phoneticPr fontId="2"/>
  </si>
  <si>
    <t>tf.nagano@nifty.com</t>
    <phoneticPr fontId="2"/>
  </si>
  <si>
    <t>090-4831-1185</t>
    <phoneticPr fontId="2"/>
  </si>
  <si>
    <t>永野 孝輔</t>
    <phoneticPr fontId="2"/>
  </si>
  <si>
    <t>鈴木 篤</t>
    <rPh sb="0" eb="2">
      <t>スズキ</t>
    </rPh>
    <rPh sb="3" eb="4">
      <t>アツシ</t>
    </rPh>
    <phoneticPr fontId="2"/>
  </si>
  <si>
    <t>綱島 啓督</t>
    <rPh sb="0" eb="2">
      <t>ツナシマ</t>
    </rPh>
    <rPh sb="3" eb="4">
      <t>アキラ</t>
    </rPh>
    <rPh sb="4" eb="5">
      <t>ヨシ</t>
    </rPh>
    <phoneticPr fontId="2"/>
  </si>
  <si>
    <t>坂本 淑子</t>
    <rPh sb="0" eb="2">
      <t>サカモト</t>
    </rPh>
    <rPh sb="3" eb="5">
      <t>ヨシコ</t>
    </rPh>
    <phoneticPr fontId="2"/>
  </si>
  <si>
    <t>鳥本 寿満子</t>
    <rPh sb="0" eb="2">
      <t>トリモト</t>
    </rPh>
    <rPh sb="3" eb="6">
      <t>スミコ</t>
    </rPh>
    <phoneticPr fontId="2"/>
  </si>
  <si>
    <t>三瓶 誠記</t>
    <rPh sb="0" eb="2">
      <t>サンベ</t>
    </rPh>
    <rPh sb="3" eb="4">
      <t>マコト</t>
    </rPh>
    <rPh sb="4" eb="5">
      <t>キ</t>
    </rPh>
    <phoneticPr fontId="1"/>
  </si>
  <si>
    <t>平山 恵子</t>
    <rPh sb="0" eb="2">
      <t>ヒラヤマ</t>
    </rPh>
    <rPh sb="3" eb="5">
      <t>ケイコ</t>
    </rPh>
    <phoneticPr fontId="2"/>
  </si>
  <si>
    <t>中河 紀雄</t>
    <rPh sb="0" eb="2">
      <t>ナカガワ</t>
    </rPh>
    <rPh sb="3" eb="5">
      <t>ノリオ</t>
    </rPh>
    <phoneticPr fontId="2"/>
  </si>
  <si>
    <t>小松 雅彦</t>
    <rPh sb="0" eb="2">
      <t>コマツ</t>
    </rPh>
    <rPh sb="3" eb="5">
      <t>マサヒコ</t>
    </rPh>
    <phoneticPr fontId="2"/>
  </si>
  <si>
    <t>042-401-5072</t>
    <phoneticPr fontId="2"/>
  </si>
  <si>
    <t>206-0803</t>
    <phoneticPr fontId="2"/>
  </si>
  <si>
    <t>稲城市向陽台4-3-2-607</t>
    <phoneticPr fontId="2"/>
  </si>
  <si>
    <t>090-5433-2095</t>
    <phoneticPr fontId="2"/>
  </si>
  <si>
    <t>B</t>
    <phoneticPr fontId="2"/>
  </si>
  <si>
    <t>日本山岳協会共済会</t>
    <rPh sb="0" eb="2">
      <t>ニホン</t>
    </rPh>
    <rPh sb="2" eb="4">
      <t>サンガク</t>
    </rPh>
    <rPh sb="4" eb="6">
      <t>キョウカイ</t>
    </rPh>
    <rPh sb="6" eb="9">
      <t>キョウサイカイ</t>
    </rPh>
    <phoneticPr fontId="2"/>
  </si>
  <si>
    <t>飯野 和男</t>
    <rPh sb="3" eb="5">
      <t>カズオ</t>
    </rPh>
    <phoneticPr fontId="2"/>
  </si>
  <si>
    <t>ｲｲﾉ ｶｽﾞｵ</t>
    <phoneticPr fontId="2"/>
  </si>
  <si>
    <t>206-0803</t>
    <phoneticPr fontId="2"/>
  </si>
  <si>
    <t>042-379-5810</t>
    <phoneticPr fontId="2"/>
  </si>
  <si>
    <t>k-iino@ttv.ne.jp</t>
    <phoneticPr fontId="2"/>
  </si>
  <si>
    <t>飯野 順子</t>
    <rPh sb="0" eb="2">
      <t>イイノ</t>
    </rPh>
    <rPh sb="3" eb="5">
      <t>ジュンコ</t>
    </rPh>
    <phoneticPr fontId="2"/>
  </si>
  <si>
    <t>風間 文雄</t>
    <rPh sb="3" eb="5">
      <t>フミオ</t>
    </rPh>
    <phoneticPr fontId="2"/>
  </si>
  <si>
    <t>ｶｻﾞﾏ ﾌﾐｵ</t>
    <phoneticPr fontId="2"/>
  </si>
  <si>
    <t>042-377-6782</t>
    <phoneticPr fontId="2"/>
  </si>
  <si>
    <t>080-5011-5126</t>
    <phoneticPr fontId="2"/>
  </si>
  <si>
    <t>風間 久子</t>
    <rPh sb="0" eb="2">
      <t>カザマ</t>
    </rPh>
    <rPh sb="3" eb="5">
      <t>ヒサコ</t>
    </rPh>
    <phoneticPr fontId="2"/>
  </si>
  <si>
    <t>稲城市東長沼81-3</t>
    <phoneticPr fontId="2"/>
  </si>
  <si>
    <t>ｻｶﾞ ｲｻﾑ</t>
    <phoneticPr fontId="2"/>
  </si>
  <si>
    <t>183-0034</t>
    <phoneticPr fontId="2"/>
  </si>
  <si>
    <t>府中市住吉町2-30-73-714</t>
    <rPh sb="0" eb="3">
      <t>フチュウシ</t>
    </rPh>
    <rPh sb="3" eb="5">
      <t>スミヨシ</t>
    </rPh>
    <rPh sb="5" eb="6">
      <t>マチ</t>
    </rPh>
    <phoneticPr fontId="2"/>
  </si>
  <si>
    <t>042-368-6453</t>
    <phoneticPr fontId="2"/>
  </si>
  <si>
    <t>B</t>
    <phoneticPr fontId="2"/>
  </si>
  <si>
    <t>Sagan.3536@tbz.t-com.ne.jp</t>
    <phoneticPr fontId="2"/>
  </si>
  <si>
    <t>sagaisamu.536002@docomo.ne.jp</t>
    <phoneticPr fontId="2"/>
  </si>
  <si>
    <t>佐賀 容子</t>
    <phoneticPr fontId="2"/>
  </si>
  <si>
    <t>三井住友海上団体障害</t>
    <phoneticPr fontId="2"/>
  </si>
  <si>
    <t>菅谷 健一</t>
    <phoneticPr fontId="2"/>
  </si>
  <si>
    <t>ｽｶﾞﾔ ｹﾝｲﾁ</t>
    <phoneticPr fontId="2"/>
  </si>
  <si>
    <t>215-0001</t>
    <phoneticPr fontId="2"/>
  </si>
  <si>
    <t>川崎市麻生区細山8-16-8</t>
    <rPh sb="0" eb="3">
      <t>カワサキシ</t>
    </rPh>
    <rPh sb="3" eb="5">
      <t>アソウ</t>
    </rPh>
    <rPh sb="5" eb="6">
      <t>ク</t>
    </rPh>
    <phoneticPr fontId="2"/>
  </si>
  <si>
    <t>044-953-4013</t>
    <phoneticPr fontId="2"/>
  </si>
  <si>
    <t>AB</t>
    <phoneticPr fontId="2"/>
  </si>
  <si>
    <t>ken05absugaya@jcom.home.ne.jp</t>
    <phoneticPr fontId="2"/>
  </si>
  <si>
    <t>090-3085-4773</t>
    <phoneticPr fontId="2"/>
  </si>
  <si>
    <t>菅谷 延子</t>
    <phoneticPr fontId="2"/>
  </si>
  <si>
    <t>宮本 司</t>
    <rPh sb="0" eb="2">
      <t>ミヤモト</t>
    </rPh>
    <rPh sb="3" eb="4">
      <t>ツカサ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</si>
  <si>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</si>
  <si>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</si>
  <si>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</si>
  <si>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日本費用保障</t>
    <rPh sb="0" eb="2">
      <t>ニホン</t>
    </rPh>
    <rPh sb="2" eb="4">
      <t>ヒヨウ</t>
    </rPh>
    <rPh sb="4" eb="6">
      <t>ホショウ</t>
    </rPh>
    <phoneticPr fontId="2"/>
  </si>
  <si>
    <t>損保保険ジャパン</t>
    <rPh sb="0" eb="2">
      <t>ソンポ</t>
    </rPh>
    <rPh sb="2" eb="4">
      <t>ホケン</t>
    </rPh>
    <phoneticPr fontId="2"/>
  </si>
  <si>
    <t>加入保険_2015</t>
    <rPh sb="0" eb="2">
      <t>カニュウ</t>
    </rPh>
    <rPh sb="2" eb="4">
      <t>ホケン</t>
    </rPh>
    <phoneticPr fontId="2"/>
  </si>
  <si>
    <t>加入保険_2016</t>
    <rPh sb="0" eb="2">
      <t>カニュウ</t>
    </rPh>
    <rPh sb="2" eb="4">
      <t>ホケン</t>
    </rPh>
    <phoneticPr fontId="2"/>
  </si>
  <si>
    <t>ng-2600@ttv.ne.jp</t>
    <phoneticPr fontId="2"/>
  </si>
  <si>
    <t>福田 治美</t>
    <rPh sb="0" eb="2">
      <t>フクダ</t>
    </rPh>
    <phoneticPr fontId="2"/>
  </si>
  <si>
    <t>ﾌｸﾀﾞ ﾊﾙﾐ</t>
    <phoneticPr fontId="2"/>
  </si>
  <si>
    <t>206-0801</t>
    <phoneticPr fontId="2"/>
  </si>
  <si>
    <t>モンベル 山岳保険</t>
    <phoneticPr fontId="2"/>
  </si>
  <si>
    <t>harumi.strawvery@gmail.com</t>
    <phoneticPr fontId="2"/>
  </si>
  <si>
    <t>合田 由美</t>
    <rPh sb="0" eb="2">
      <t>ゴウダ</t>
    </rPh>
    <rPh sb="3" eb="5">
      <t>ユミ</t>
    </rPh>
    <phoneticPr fontId="2"/>
  </si>
  <si>
    <t>ｺﾞｳﾀﾞ ﾕﾐ</t>
    <phoneticPr fontId="2"/>
  </si>
  <si>
    <t>206-0824</t>
    <phoneticPr fontId="2"/>
  </si>
  <si>
    <t>稲城市若葉台4-35.E501</t>
    <phoneticPr fontId="2"/>
  </si>
  <si>
    <t>042-331-5602</t>
    <phoneticPr fontId="2"/>
  </si>
  <si>
    <t>080-1212-0934</t>
    <phoneticPr fontId="2"/>
  </si>
  <si>
    <t>合田 安夫</t>
    <phoneticPr fontId="2"/>
  </si>
  <si>
    <t>042-331-5602</t>
    <phoneticPr fontId="2"/>
  </si>
  <si>
    <t>090-5433-2095</t>
    <phoneticPr fontId="2"/>
  </si>
  <si>
    <t>ﾜﾀﾅﾍﾞ ﾀｶﾉﾌﾞ</t>
    <phoneticPr fontId="2"/>
  </si>
  <si>
    <t>206-0804</t>
    <phoneticPr fontId="2"/>
  </si>
  <si>
    <t>042-378-5908</t>
    <phoneticPr fontId="2"/>
  </si>
  <si>
    <t>fwnz6339@nifty.com</t>
    <phoneticPr fontId="2"/>
  </si>
  <si>
    <t>takanobu.inagi@docomo.ne.jp</t>
    <phoneticPr fontId="2"/>
  </si>
  <si>
    <t>枝松 一美</t>
    <phoneticPr fontId="2"/>
  </si>
  <si>
    <t>eda-346-hitomi@docomo.ne.jp</t>
    <phoneticPr fontId="2"/>
  </si>
  <si>
    <t>青木 美耶子</t>
    <phoneticPr fontId="2"/>
  </si>
  <si>
    <t>ｱｵｷ ﾐﾔｺ</t>
    <phoneticPr fontId="2"/>
  </si>
  <si>
    <t>tegiwayoshiko@docomo.ne.jp</t>
    <phoneticPr fontId="2"/>
  </si>
  <si>
    <t>女</t>
    <phoneticPr fontId="2"/>
  </si>
  <si>
    <t>206-0821</t>
    <phoneticPr fontId="2"/>
  </si>
  <si>
    <t>042-331-7854</t>
    <phoneticPr fontId="2"/>
  </si>
  <si>
    <t>O</t>
    <phoneticPr fontId="2"/>
  </si>
  <si>
    <t>206-0824</t>
    <phoneticPr fontId="2"/>
  </si>
  <si>
    <t>稲城市若葉台4-49-10</t>
    <phoneticPr fontId="2"/>
  </si>
  <si>
    <t>042-350-0182</t>
    <phoneticPr fontId="2"/>
  </si>
  <si>
    <t>090-7253-3986</t>
    <phoneticPr fontId="2"/>
  </si>
  <si>
    <t>A</t>
    <phoneticPr fontId="2"/>
  </si>
  <si>
    <t>090-3102-3460</t>
    <phoneticPr fontId="2"/>
  </si>
  <si>
    <t>090-8584-4083</t>
    <phoneticPr fontId="2"/>
  </si>
  <si>
    <t>edaeda7@air.ocn.ne.jp</t>
  </si>
  <si>
    <t>nobtorimoto@kind.ocn.ne.jp</t>
    <phoneticPr fontId="2"/>
  </si>
  <si>
    <t>ken05absugaya@docomo.ne.jp</t>
    <phoneticPr fontId="2"/>
  </si>
  <si>
    <t>192-0364</t>
    <phoneticPr fontId="2"/>
  </si>
  <si>
    <t>042-682-2353</t>
    <phoneticPr fontId="2"/>
  </si>
  <si>
    <t>080-9092-9172</t>
    <phoneticPr fontId="2"/>
  </si>
  <si>
    <t>bunbunko2765@gmail.com</t>
    <phoneticPr fontId="2"/>
  </si>
  <si>
    <t>新藤 はるか</t>
    <phoneticPr fontId="2"/>
  </si>
  <si>
    <t>青木 健人</t>
    <rPh sb="0" eb="2">
      <t>アオキ</t>
    </rPh>
    <rPh sb="3" eb="4">
      <t>ケン</t>
    </rPh>
    <rPh sb="4" eb="5">
      <t>ヒト</t>
    </rPh>
    <phoneticPr fontId="2"/>
  </si>
  <si>
    <t>枝松 啓冶</t>
    <rPh sb="0" eb="2">
      <t>エダマツ</t>
    </rPh>
    <rPh sb="3" eb="4">
      <t>アキラ</t>
    </rPh>
    <rPh sb="4" eb="5">
      <t>ジ</t>
    </rPh>
    <phoneticPr fontId="2"/>
  </si>
  <si>
    <t>未加入</t>
    <phoneticPr fontId="2"/>
  </si>
  <si>
    <t>向井 ちぐさ</t>
    <phoneticPr fontId="2"/>
  </si>
  <si>
    <t>八王子市南大沢4-12-4-307</t>
    <phoneticPr fontId="2"/>
  </si>
  <si>
    <t>橋本 和男</t>
    <rPh sb="0" eb="2">
      <t>ハシモト</t>
    </rPh>
    <rPh sb="3" eb="5">
      <t>カズオ</t>
    </rPh>
    <phoneticPr fontId="2"/>
  </si>
  <si>
    <t>ﾊｼﾓﾄ ｶｽﾞｵ</t>
    <phoneticPr fontId="2"/>
  </si>
  <si>
    <t>206-0802</t>
    <phoneticPr fontId="2"/>
  </si>
  <si>
    <t>稲城市東長沼1368-19</t>
    <rPh sb="0" eb="3">
      <t>イナギシ</t>
    </rPh>
    <rPh sb="3" eb="4">
      <t>ヒガシ</t>
    </rPh>
    <rPh sb="4" eb="6">
      <t>ナガヌマ</t>
    </rPh>
    <phoneticPr fontId="2"/>
  </si>
  <si>
    <t>042-378-7075</t>
    <phoneticPr fontId="2"/>
  </si>
  <si>
    <t>080-3302-7240</t>
    <phoneticPr fontId="2"/>
  </si>
  <si>
    <t>jyunjyun-0928@docomo.ne.jp</t>
    <phoneticPr fontId="2"/>
  </si>
  <si>
    <t>042-378-7075</t>
    <phoneticPr fontId="2"/>
  </si>
  <si>
    <t>日本山岳協会</t>
    <phoneticPr fontId="2"/>
  </si>
  <si>
    <t>坂井 由美子</t>
    <phoneticPr fontId="2"/>
  </si>
  <si>
    <t>ｻｶｲ ﾕﾐｺ</t>
    <phoneticPr fontId="2"/>
  </si>
  <si>
    <t>稲城市向陽台6ｰ12アルボの丘4ｰ513</t>
    <phoneticPr fontId="2"/>
  </si>
  <si>
    <t>042ｰ379ｰ7688</t>
    <phoneticPr fontId="2"/>
  </si>
  <si>
    <t>090-2434-6353</t>
    <phoneticPr fontId="2"/>
  </si>
  <si>
    <t>fuuro-3.192@docomo.ne.jp</t>
    <phoneticPr fontId="2"/>
  </si>
  <si>
    <t>ｴﾀﾞﾏﾂ ﾋﾄﾐ</t>
    <phoneticPr fontId="2"/>
  </si>
  <si>
    <t>mo.720junko.1212@docomo.ne.jp</t>
    <phoneticPr fontId="2"/>
  </si>
  <si>
    <t>080-8153-4957</t>
    <phoneticPr fontId="2"/>
  </si>
  <si>
    <t>ﾑｶｲ ﾁｸﾞｻ</t>
    <phoneticPr fontId="2"/>
  </si>
  <si>
    <t>石田 宣久</t>
    <phoneticPr fontId="2"/>
  </si>
  <si>
    <t>稲城市向陽台1-15-3</t>
    <rPh sb="0" eb="3">
      <t>イナギシ</t>
    </rPh>
    <phoneticPr fontId="2"/>
  </si>
  <si>
    <t>042-379-8272</t>
    <phoneticPr fontId="2"/>
  </si>
  <si>
    <t>090-8859-1119</t>
    <phoneticPr fontId="2"/>
  </si>
  <si>
    <t>kmdkp037@ybb.ne.jp</t>
    <phoneticPr fontId="2"/>
  </si>
  <si>
    <t>shbn351@gmail.com</t>
    <phoneticPr fontId="2"/>
  </si>
  <si>
    <t>tokie.1020@ezweb.ne.jp</t>
    <phoneticPr fontId="2"/>
  </si>
  <si>
    <t>ｲｼﾀﾞ ﾉﾌﾞﾋｻ</t>
    <phoneticPr fontId="2"/>
  </si>
  <si>
    <t>石田 孝子</t>
    <phoneticPr fontId="2"/>
  </si>
  <si>
    <t>橋本 禮子</t>
    <rPh sb="0" eb="2">
      <t>ハシモト</t>
    </rPh>
    <rPh sb="3" eb="5">
      <t>レイコ</t>
    </rPh>
    <phoneticPr fontId="2"/>
  </si>
  <si>
    <t>090-6195-9276</t>
    <phoneticPr fontId="2"/>
  </si>
  <si>
    <t>坂井 達弥</t>
    <rPh sb="0" eb="2">
      <t>サカイ</t>
    </rPh>
    <rPh sb="3" eb="5">
      <t>タツヤ</t>
    </rPh>
    <phoneticPr fontId="2"/>
  </si>
  <si>
    <t>080-11028057</t>
    <phoneticPr fontId="2"/>
  </si>
  <si>
    <t>042-378-0555</t>
    <phoneticPr fontId="2"/>
  </si>
  <si>
    <t>稲城市百村611-13</t>
    <phoneticPr fontId="2"/>
  </si>
  <si>
    <t>080-6555-6946</t>
    <phoneticPr fontId="2"/>
  </si>
  <si>
    <t>A</t>
    <phoneticPr fontId="2"/>
  </si>
  <si>
    <t>女</t>
    <phoneticPr fontId="2"/>
  </si>
  <si>
    <t>042-377-7751</t>
    <phoneticPr fontId="2"/>
  </si>
  <si>
    <t>080-1139-7244</t>
    <phoneticPr fontId="2"/>
  </si>
  <si>
    <t>090-4749-5025</t>
    <phoneticPr fontId="2"/>
  </si>
  <si>
    <t>稲城市押立1715</t>
    <phoneticPr fontId="2"/>
  </si>
  <si>
    <t>080-7974-2163</t>
    <phoneticPr fontId="2"/>
  </si>
  <si>
    <t>080-7944-2163</t>
    <phoneticPr fontId="2"/>
  </si>
  <si>
    <t>稲城市向陽台3-13-3</t>
    <phoneticPr fontId="2"/>
  </si>
  <si>
    <t>042-379-5810</t>
    <phoneticPr fontId="2"/>
  </si>
  <si>
    <t>090-2672-2618</t>
    <phoneticPr fontId="2"/>
  </si>
  <si>
    <t>090-2545-6287</t>
    <phoneticPr fontId="2"/>
  </si>
  <si>
    <t>佐賀 勇</t>
    <phoneticPr fontId="2"/>
  </si>
  <si>
    <t>男</t>
    <phoneticPr fontId="2"/>
  </si>
  <si>
    <t>042-368-6453</t>
    <phoneticPr fontId="2"/>
  </si>
  <si>
    <t>090-8031-3016</t>
    <phoneticPr fontId="2"/>
  </si>
  <si>
    <t>渡邉 孝信</t>
    <phoneticPr fontId="2"/>
  </si>
  <si>
    <t>稲城市向陽台6-12-3-1006</t>
    <phoneticPr fontId="2"/>
  </si>
  <si>
    <t>稲城市百村2110－4</t>
    <phoneticPr fontId="2"/>
  </si>
  <si>
    <t>稲城市大丸311 第一コーポ石井201</t>
    <phoneticPr fontId="2"/>
  </si>
  <si>
    <t>稲城市長峰2-5-2-404</t>
    <phoneticPr fontId="2"/>
  </si>
  <si>
    <t>042-378-0792</t>
    <phoneticPr fontId="2"/>
  </si>
  <si>
    <t>090-6484-9478</t>
    <phoneticPr fontId="2"/>
  </si>
  <si>
    <t>042-378-5908</t>
    <phoneticPr fontId="2"/>
  </si>
  <si>
    <t>090-4366-0679</t>
    <phoneticPr fontId="2"/>
  </si>
  <si>
    <t>090-2561-5556</t>
    <phoneticPr fontId="2"/>
  </si>
  <si>
    <t>042-331-7854</t>
    <phoneticPr fontId="2"/>
  </si>
  <si>
    <t>090-5547-2781</t>
    <phoneticPr fontId="2"/>
  </si>
  <si>
    <t>渡邉 奈菜子</t>
    <phoneticPr fontId="2"/>
  </si>
  <si>
    <t>福田 浩子</t>
    <phoneticPr fontId="2"/>
  </si>
  <si>
    <t>048-736-2403</t>
    <phoneticPr fontId="2"/>
  </si>
  <si>
    <t>090-2444-5218</t>
    <phoneticPr fontId="2"/>
  </si>
  <si>
    <t>090-1531-9372</t>
    <phoneticPr fontId="2"/>
  </si>
  <si>
    <t>吉倉 佳代</t>
    <rPh sb="0" eb="2">
      <t>ヨシクラ</t>
    </rPh>
    <rPh sb="3" eb="5">
      <t>カヨ</t>
    </rPh>
    <phoneticPr fontId="2"/>
  </si>
  <si>
    <t>sachiko@yoshikura.com</t>
    <phoneticPr fontId="2"/>
  </si>
  <si>
    <t>妻</t>
    <rPh sb="0" eb="1">
      <t>ツマ</t>
    </rPh>
    <phoneticPr fontId="7"/>
  </si>
  <si>
    <t>夫</t>
    <rPh sb="0" eb="1">
      <t>オット</t>
    </rPh>
    <phoneticPr fontId="2"/>
  </si>
  <si>
    <t>子供</t>
    <rPh sb="0" eb="2">
      <t>コドモ</t>
    </rPh>
    <phoneticPr fontId="2"/>
  </si>
  <si>
    <t>Fax</t>
    <phoneticPr fontId="2"/>
  </si>
  <si>
    <t>府中市住吉町</t>
    <rPh sb="0" eb="3">
      <t>フチュウシ</t>
    </rPh>
    <rPh sb="3" eb="5">
      <t>スミヨシ</t>
    </rPh>
    <rPh sb="5" eb="6">
      <t>マチ</t>
    </rPh>
    <phoneticPr fontId="2"/>
  </si>
  <si>
    <t>川崎市麻生区細山</t>
    <rPh sb="0" eb="3">
      <t>カワサキシ</t>
    </rPh>
    <rPh sb="3" eb="5">
      <t>アソウ</t>
    </rPh>
    <rPh sb="5" eb="6">
      <t>ク</t>
    </rPh>
    <phoneticPr fontId="2"/>
  </si>
  <si>
    <t>稲城市東長沼</t>
    <rPh sb="0" eb="3">
      <t>イナギシ</t>
    </rPh>
    <rPh sb="3" eb="4">
      <t>ヒガシ</t>
    </rPh>
    <rPh sb="4" eb="6">
      <t>ナガヌマ</t>
    </rPh>
    <phoneticPr fontId="2"/>
  </si>
  <si>
    <t>稲城市向陽台</t>
    <rPh sb="0" eb="3">
      <t>イナギシ</t>
    </rPh>
    <phoneticPr fontId="2"/>
  </si>
  <si>
    <t>年代</t>
    <phoneticPr fontId="2"/>
  </si>
  <si>
    <t>わかばハイキングクラブ・登山届名簿データ</t>
    <rPh sb="12" eb="14">
      <t>トザン</t>
    </rPh>
    <rPh sb="14" eb="15">
      <t>トドケ</t>
    </rPh>
    <rPh sb="15" eb="17">
      <t>メイボ</t>
    </rPh>
    <phoneticPr fontId="2"/>
  </si>
  <si>
    <t>№</t>
    <phoneticPr fontId="2"/>
  </si>
  <si>
    <t>氏名</t>
    <phoneticPr fontId="2"/>
  </si>
  <si>
    <t>氏名</t>
    <rPh sb="0" eb="2">
      <t>シメイ</t>
    </rPh>
    <phoneticPr fontId="2"/>
  </si>
  <si>
    <t>性別</t>
    <rPh sb="0" eb="2">
      <t>セイベツ</t>
    </rPh>
    <phoneticPr fontId="13"/>
  </si>
  <si>
    <t>役割</t>
    <rPh sb="0" eb="2">
      <t>ヤクワリ</t>
    </rPh>
    <phoneticPr fontId="13"/>
  </si>
  <si>
    <t>住　所</t>
    <rPh sb="0" eb="1">
      <t>ジュウ</t>
    </rPh>
    <rPh sb="2" eb="3">
      <t>ショ</t>
    </rPh>
    <phoneticPr fontId="13"/>
  </si>
  <si>
    <t>緊急連絡先</t>
    <rPh sb="0" eb="2">
      <t>キンキュウ</t>
    </rPh>
    <rPh sb="2" eb="4">
      <t>レンラク</t>
    </rPh>
    <rPh sb="4" eb="5">
      <t>サキ</t>
    </rPh>
    <phoneticPr fontId="13"/>
  </si>
  <si>
    <t>欠席</t>
    <rPh sb="0" eb="2">
      <t>ケッセキ</t>
    </rPh>
    <phoneticPr fontId="2"/>
  </si>
  <si>
    <t>年齢</t>
    <phoneticPr fontId="2"/>
  </si>
  <si>
    <t>血液</t>
    <rPh sb="0" eb="2">
      <t>ケツエキ</t>
    </rPh>
    <phoneticPr fontId="2"/>
  </si>
  <si>
    <t>自宅電話番号、携帯電話番号</t>
    <rPh sb="0" eb="2">
      <t>ジタク</t>
    </rPh>
    <rPh sb="2" eb="4">
      <t>デンワ</t>
    </rPh>
    <rPh sb="4" eb="6">
      <t>バンゴウ</t>
    </rPh>
    <rPh sb="7" eb="9">
      <t>ケイタイ</t>
    </rPh>
    <rPh sb="9" eb="11">
      <t>デンワ</t>
    </rPh>
    <rPh sb="11" eb="13">
      <t>バンゴウ</t>
    </rPh>
    <phoneticPr fontId="13"/>
  </si>
  <si>
    <t>氏名･続柄 / 電話</t>
    <rPh sb="0" eb="2">
      <t>シメイ</t>
    </rPh>
    <rPh sb="3" eb="5">
      <t>ゾクガラ</t>
    </rPh>
    <rPh sb="8" eb="10">
      <t>デンワ</t>
    </rPh>
    <phoneticPr fontId="13"/>
  </si>
  <si>
    <t>(自宅)</t>
    <rPh sb="1" eb="3">
      <t>ジタク</t>
    </rPh>
    <phoneticPr fontId="13"/>
  </si>
  <si>
    <t>(携帯)</t>
    <rPh sb="1" eb="3">
      <t>ケイタイ</t>
    </rPh>
    <phoneticPr fontId="13"/>
  </si>
  <si>
    <t>(自宅)</t>
  </si>
  <si>
    <t>(携帯)</t>
  </si>
  <si>
    <t>坂本 久善</t>
  </si>
  <si>
    <t>男</t>
  </si>
  <si>
    <t>042-378-6077</t>
  </si>
  <si>
    <t>鳥本 喜英</t>
  </si>
  <si>
    <t>稲城市大丸63-11 A-1</t>
  </si>
  <si>
    <t>042-377-8208</t>
  </si>
  <si>
    <t>三瓶 セツ</t>
  </si>
  <si>
    <t>女</t>
  </si>
  <si>
    <t>080-1139-7244</t>
  </si>
  <si>
    <t>吉倉 洋治</t>
  </si>
  <si>
    <t>042-331-8108</t>
  </si>
  <si>
    <t>080-8153-4957</t>
  </si>
  <si>
    <t>吉倉 幸子</t>
  </si>
  <si>
    <t>大河原 弘子</t>
  </si>
  <si>
    <t>中河 トキエ</t>
  </si>
  <si>
    <t>042-377-2854</t>
  </si>
  <si>
    <t>080-7974-2163</t>
  </si>
  <si>
    <t>小松 知江美</t>
  </si>
  <si>
    <t>042-378-0555</t>
  </si>
  <si>
    <t>080-6555-6946</t>
  </si>
  <si>
    <t>090-6484-9478</t>
  </si>
  <si>
    <t>044-945-2164</t>
  </si>
  <si>
    <t>090-2569-6397</t>
  </si>
  <si>
    <t>鈴木 陽子</t>
  </si>
  <si>
    <t>042-378-6353</t>
  </si>
  <si>
    <t>090-4748-2111</t>
  </si>
  <si>
    <t>風間 文雄</t>
  </si>
  <si>
    <t>042-377-6782</t>
  </si>
  <si>
    <t>080-5011-5126</t>
  </si>
  <si>
    <t>飯野 和男</t>
  </si>
  <si>
    <t>042-379-5810</t>
  </si>
  <si>
    <t>090-2672-2618</t>
  </si>
  <si>
    <t>宮本眞佐枝(休)</t>
  </si>
  <si>
    <t>042-401-5072</t>
  </si>
  <si>
    <t>090-5433-2095</t>
  </si>
  <si>
    <t>永野 哲夫</t>
  </si>
  <si>
    <t>042-379-2434</t>
  </si>
  <si>
    <t>090-1044-2434</t>
  </si>
  <si>
    <t>佐賀 勇</t>
  </si>
  <si>
    <t>042-368-6453</t>
  </si>
  <si>
    <t>090-8031-3016</t>
  </si>
  <si>
    <t>菅谷 健一</t>
  </si>
  <si>
    <t>044-953-4013</t>
  </si>
  <si>
    <t>090-8584-4083</t>
  </si>
  <si>
    <t>福田 治美</t>
  </si>
  <si>
    <t>090-2561-5556</t>
  </si>
  <si>
    <t>合田 由美</t>
  </si>
  <si>
    <t>042-331-5602</t>
  </si>
  <si>
    <t>080-1212-0934</t>
  </si>
  <si>
    <t>枝松 一美</t>
  </si>
  <si>
    <t>042-350-0182</t>
  </si>
  <si>
    <t>090-7253-3986</t>
  </si>
  <si>
    <t>渡邉 孝信</t>
  </si>
  <si>
    <t>042-378-5908</t>
  </si>
  <si>
    <t>090-4366-0679</t>
  </si>
  <si>
    <t>青木 美耶子</t>
  </si>
  <si>
    <t>042-331-7854</t>
  </si>
  <si>
    <t>090-5547-2781</t>
  </si>
  <si>
    <t>向井 ちぐさ</t>
  </si>
  <si>
    <t>042-682-2353</t>
  </si>
  <si>
    <t>080-9092-9172</t>
  </si>
  <si>
    <t>橋本 和男</t>
  </si>
  <si>
    <t>042-378-7075</t>
  </si>
  <si>
    <t>080-3302-7240</t>
  </si>
  <si>
    <t>坂井 由美子</t>
  </si>
  <si>
    <t>042ｰ379ｰ7688</t>
  </si>
  <si>
    <t>090-2434-6353</t>
  </si>
  <si>
    <t>石田 宣久</t>
  </si>
  <si>
    <t>042-379-8272</t>
  </si>
  <si>
    <t>090-8859-1119</t>
  </si>
  <si>
    <t>竹村 政信</t>
    <rPh sb="0" eb="2">
      <t>タケムラ</t>
    </rPh>
    <rPh sb="3" eb="5">
      <t>マサノブ</t>
    </rPh>
    <phoneticPr fontId="2"/>
  </si>
  <si>
    <t>jyun_0928@yahoo.co.jp</t>
    <phoneticPr fontId="2"/>
  </si>
  <si>
    <t>mikame825@gmail.com</t>
    <phoneticPr fontId="2"/>
  </si>
  <si>
    <t>mastrs02swimer@ttv.ne.jp</t>
  </si>
  <si>
    <t>k-iino@ttv.ne.jp</t>
  </si>
  <si>
    <t>tf.nagano@nifty.com</t>
  </si>
  <si>
    <t>mnk.mt.s@docomo.ne.jp</t>
  </si>
  <si>
    <t>sachiko@yoshikura.com</t>
  </si>
  <si>
    <t>s2h3i4r3y1u04_hiroko@docomo.ne.jp</t>
  </si>
  <si>
    <t>tokie.1020@ezweb.ne.jp</t>
  </si>
  <si>
    <t>xwnczkkps3whdb6wmuam@docomo.ne.jp</t>
  </si>
  <si>
    <t>so.loveley-_-dog@docomo.ne.jp</t>
  </si>
  <si>
    <t>mo720junko1212@docomo.ne.jp</t>
  </si>
  <si>
    <t>yo-yo.405-svtd@docomo.ne.jp</t>
  </si>
  <si>
    <t>masae-tsukasa.1271@docomo.ne.jp</t>
  </si>
  <si>
    <t>sagaisamu.536002@docomo.ne.jp</t>
  </si>
  <si>
    <t>ken05absugaya@docomo.ne.jp</t>
  </si>
  <si>
    <t>harumi.strawvery@gmail.com</t>
  </si>
  <si>
    <t>eda-346-hitomi@docomo.ne.jp</t>
  </si>
  <si>
    <t>takanobu.inagi@docomo.ne.jp</t>
  </si>
  <si>
    <t>tegiwayoshiko@docomo.ne.jp</t>
  </si>
  <si>
    <t>chgs-554@ezweb.ne.jp</t>
  </si>
  <si>
    <t>jyunjyun-0928@docomo.ne.jp</t>
  </si>
  <si>
    <t>fuuro-3.192@docomo.ne.jp</t>
  </si>
  <si>
    <t>shbn351@gmail.com</t>
  </si>
  <si>
    <t>メールアドレス</t>
    <phoneticPr fontId="13"/>
  </si>
  <si>
    <t>ｻｶﾓﾄ ﾋｻﾖｼ</t>
  </si>
  <si>
    <t>ﾖｼｸﾗ ﾖｳｼﾞ</t>
  </si>
  <si>
    <t>ﾖｼｸﾗ ｻﾁｺ</t>
  </si>
  <si>
    <t>ﾀｹﾑﾗ ｼﾞｭﾝｺ</t>
  </si>
  <si>
    <t>ｽｽﾞｷ ﾖｳｺ</t>
  </si>
  <si>
    <t>ｲｲﾉ ｶｽﾞｵ</t>
  </si>
  <si>
    <t>ﾅｶﾞﾉ ﾃﾂｵ</t>
  </si>
  <si>
    <t>ｽｶﾞﾔ ｹﾝｲﾁ</t>
  </si>
  <si>
    <t>ﾌｸﾀﾞ ﾊﾙﾐ</t>
  </si>
  <si>
    <t>ｺﾞｳﾀﾞ ﾕﾐ</t>
  </si>
  <si>
    <t>ｴﾀﾞﾏﾂ ﾋﾄﾐ</t>
  </si>
  <si>
    <t>ｱｵｷ ﾐﾔｺ</t>
  </si>
  <si>
    <t>ﾑｶｲ ﾁｸﾞｻ</t>
  </si>
  <si>
    <t>ｲｼﾀﾞ ﾉﾌﾞﾋｻ</t>
  </si>
  <si>
    <t>louludes@icloud.com</t>
    <phoneticPr fontId="2"/>
  </si>
  <si>
    <t>井出 和子</t>
    <rPh sb="0" eb="2">
      <t>イデ</t>
    </rPh>
    <rPh sb="3" eb="5">
      <t>カズコ</t>
    </rPh>
    <phoneticPr fontId="2"/>
  </si>
  <si>
    <t>194ー0215</t>
    <phoneticPr fontId="2"/>
  </si>
  <si>
    <t>町田市小山ヶ丘5の7の1　グランレガーロ609号</t>
    <phoneticPr fontId="2"/>
  </si>
  <si>
    <t>ｲﾃﾞ ｶｽﾞｺ</t>
    <phoneticPr fontId="2"/>
  </si>
  <si>
    <t>能村 幸雄</t>
    <phoneticPr fontId="2"/>
  </si>
  <si>
    <t>ﾉｳﾑﾗ ｻﾁｵ</t>
    <phoneticPr fontId="2"/>
  </si>
  <si>
    <t>Wish1122@outlook.jp</t>
    <phoneticPr fontId="2"/>
  </si>
  <si>
    <t>koneko609kako@ezweb.ne.jp</t>
    <phoneticPr fontId="2"/>
  </si>
  <si>
    <t>akifuru170701@arb.iuc-net.ne.jp</t>
    <phoneticPr fontId="2"/>
  </si>
  <si>
    <t>三宅 千恵</t>
    <phoneticPr fontId="2"/>
  </si>
  <si>
    <t>aki.miyake.246@gmail.com</t>
    <phoneticPr fontId="2"/>
  </si>
  <si>
    <t>ﾐﾔｹ ﾁｴ</t>
    <phoneticPr fontId="2"/>
  </si>
  <si>
    <t>稲城市長峰2-4-6</t>
    <phoneticPr fontId="2"/>
  </si>
  <si>
    <t>080-9386-1178</t>
    <phoneticPr fontId="2"/>
  </si>
  <si>
    <t>042-331-6889</t>
    <phoneticPr fontId="2"/>
  </si>
  <si>
    <t>古内 章皓</t>
    <phoneticPr fontId="2"/>
  </si>
  <si>
    <t>ﾌﾙｳﾁ ｱｷﾋﾛ</t>
    <phoneticPr fontId="2"/>
  </si>
  <si>
    <t>稲城市向陽台6-12-3-1110</t>
    <phoneticPr fontId="2"/>
  </si>
  <si>
    <t>042-378-3262</t>
    <phoneticPr fontId="2"/>
  </si>
  <si>
    <t>090-5348-0854</t>
    <phoneticPr fontId="2"/>
  </si>
  <si>
    <t>菅谷</t>
    <rPh sb="0" eb="2">
      <t>スガヤ</t>
    </rPh>
    <phoneticPr fontId="2"/>
  </si>
  <si>
    <t>渡邉</t>
    <rPh sb="0" eb="2">
      <t>ワタナベ</t>
    </rPh>
    <phoneticPr fontId="2"/>
  </si>
  <si>
    <t>稲城市向陽台2-4-32</t>
    <phoneticPr fontId="2"/>
  </si>
  <si>
    <t>206-0803</t>
    <phoneticPr fontId="2"/>
  </si>
  <si>
    <t>042-407-9059</t>
    <phoneticPr fontId="2"/>
  </si>
  <si>
    <t>090-8025-8415</t>
    <phoneticPr fontId="2"/>
  </si>
  <si>
    <t>Sa1271chi@docomo.ne.jp</t>
    <phoneticPr fontId="2"/>
  </si>
  <si>
    <t>能村　三和子</t>
    <phoneticPr fontId="2"/>
  </si>
  <si>
    <t>080-6731-6934</t>
    <phoneticPr fontId="2"/>
  </si>
  <si>
    <t>ｲﾃﾞ ｶｽﾞｺ</t>
  </si>
  <si>
    <t>080-6731-6934</t>
  </si>
  <si>
    <t>井出 和子</t>
  </si>
  <si>
    <t>koneko609kako@ezweb.ne.jp</t>
  </si>
  <si>
    <t>能村 幸雄</t>
  </si>
  <si>
    <t>ﾉｳﾑﾗ ｻﾁｵ</t>
  </si>
  <si>
    <t>042-407-9059</t>
  </si>
  <si>
    <t>090-8025-8415</t>
  </si>
  <si>
    <t>Sa1271chi@docomo.ne.jp</t>
  </si>
  <si>
    <t>古内 章皓</t>
  </si>
  <si>
    <t>ﾌﾙｳﾁ ｱｷﾋﾛ</t>
  </si>
  <si>
    <t>042-378-3262</t>
  </si>
  <si>
    <t>090-5348-0854</t>
  </si>
  <si>
    <t>akifuru170701@arb.iuc-net.ne.jp</t>
  </si>
  <si>
    <t>三宅 千恵</t>
  </si>
  <si>
    <t>ﾐﾔｹ ﾁｴ</t>
  </si>
  <si>
    <t>042-331-6889</t>
  </si>
  <si>
    <t>080-9386-1178</t>
  </si>
  <si>
    <t>ﾄﾘﾓﾄ ﾉﾌﾞﾋﾃﾞ</t>
  </si>
  <si>
    <t>ﾐｶﾒ ｾﾂ</t>
  </si>
  <si>
    <t>ｵｵｶﾜﾗ ﾋﾛｺ</t>
  </si>
  <si>
    <t>ﾅｶｶﾞﾜ ﾄｷｴ</t>
  </si>
  <si>
    <t>ｺﾏﾂ ﾁｴﾐ</t>
  </si>
  <si>
    <t>ﾂﾅｼﾏ ｸﾐｺ</t>
  </si>
  <si>
    <t>ｶｻﾞﾏ ﾌﾐｵ</t>
  </si>
  <si>
    <t>ﾐﾔﾓﾄ ﾏｻｴ</t>
  </si>
  <si>
    <t>ｻｶﾞ ｲｻﾑ</t>
  </si>
  <si>
    <t>louludes@icloud.com</t>
  </si>
  <si>
    <t>ﾜﾀﾅﾍﾞ ﾀｶﾉﾌﾞ</t>
  </si>
  <si>
    <t>ﾊｼﾓﾄ ｶｽﾞｵ</t>
  </si>
  <si>
    <t>ｻｶｲ ﾕﾐｺ</t>
  </si>
  <si>
    <t>ﾔﾏｸﾞﾁ ﾊﾙﾐ</t>
    <phoneticPr fontId="2"/>
  </si>
  <si>
    <t>206-0812</t>
    <phoneticPr fontId="2"/>
  </si>
  <si>
    <t>稲城市矢野口1915ー55</t>
    <phoneticPr fontId="2"/>
  </si>
  <si>
    <t>090-1998-5428</t>
    <phoneticPr fontId="2"/>
  </si>
  <si>
    <t>haruichigo_uzumaki0129@ezweb.ne.jp</t>
    <phoneticPr fontId="2"/>
  </si>
  <si>
    <t>平均</t>
    <rPh sb="0" eb="2">
      <t>ヘイキン</t>
    </rPh>
    <phoneticPr fontId="2"/>
  </si>
  <si>
    <t/>
  </si>
  <si>
    <t>090-1998-5428</t>
  </si>
  <si>
    <t>haruichigo_uzumaki0129@ezweb.ne.jp</t>
  </si>
  <si>
    <t>ﾔﾏｸﾞﾁ ﾊﾙﾐ</t>
  </si>
  <si>
    <t>042-700-7833</t>
  </si>
  <si>
    <t>042-700-7833</t>
    <phoneticPr fontId="2"/>
  </si>
  <si>
    <t>A</t>
  </si>
  <si>
    <t>A</t>
    <phoneticPr fontId="2"/>
  </si>
  <si>
    <t>090-2932-8124</t>
  </si>
  <si>
    <t>090-2932-8124</t>
    <phoneticPr fontId="2"/>
  </si>
  <si>
    <t>井出 直人</t>
  </si>
  <si>
    <t>井出 直人</t>
    <rPh sb="0" eb="2">
      <t>イデ</t>
    </rPh>
    <rPh sb="3" eb="5">
      <t>ナオト</t>
    </rPh>
    <phoneticPr fontId="2"/>
  </si>
  <si>
    <t>夫</t>
  </si>
  <si>
    <t>夫</t>
    <rPh sb="0" eb="1">
      <t>オット</t>
    </rPh>
    <phoneticPr fontId="2"/>
  </si>
  <si>
    <t>モンベル 山岳保険</t>
    <phoneticPr fontId="2"/>
  </si>
  <si>
    <t>O</t>
  </si>
  <si>
    <t>090-8586-6377</t>
  </si>
  <si>
    <t>090-8586-6377</t>
    <phoneticPr fontId="2"/>
  </si>
  <si>
    <t>古内 幸子</t>
  </si>
  <si>
    <t>古内 幸子</t>
    <rPh sb="0" eb="2">
      <t>フルウチ</t>
    </rPh>
    <rPh sb="3" eb="5">
      <t>サチコ</t>
    </rPh>
    <phoneticPr fontId="2"/>
  </si>
  <si>
    <t>妻</t>
  </si>
  <si>
    <t>妻</t>
    <rPh sb="0" eb="1">
      <t>ツマ</t>
    </rPh>
    <phoneticPr fontId="2"/>
  </si>
  <si>
    <t>206-0821</t>
    <phoneticPr fontId="2"/>
  </si>
  <si>
    <t>A</t>
    <phoneticPr fontId="2"/>
  </si>
  <si>
    <t>miyake.fran@ezweb.ne.jp</t>
  </si>
  <si>
    <t>miyake.fran@ezweb.ne.jp</t>
    <phoneticPr fontId="2"/>
  </si>
  <si>
    <t>090-1882-2821</t>
  </si>
  <si>
    <t>090-1882-2821</t>
    <phoneticPr fontId="2"/>
  </si>
  <si>
    <t>三宅 幸次郎</t>
  </si>
  <si>
    <t>三宅 幸次郎</t>
    <rPh sb="0" eb="2">
      <t>ミヤケ</t>
    </rPh>
    <rPh sb="3" eb="6">
      <t>コウジロウ</t>
    </rPh>
    <phoneticPr fontId="2"/>
  </si>
  <si>
    <t>B</t>
  </si>
  <si>
    <t>haruichigo0129@jcom.zag.ne.jp</t>
    <phoneticPr fontId="2"/>
  </si>
  <si>
    <t>080-1174-1782</t>
  </si>
  <si>
    <t>080-1174-1782</t>
    <phoneticPr fontId="2"/>
  </si>
  <si>
    <t>山口 正明</t>
  </si>
  <si>
    <t>山口 正明</t>
    <rPh sb="0" eb="2">
      <t>ヤマグチ</t>
    </rPh>
    <rPh sb="3" eb="5">
      <t>マサアキ</t>
    </rPh>
    <phoneticPr fontId="2"/>
  </si>
  <si>
    <t>jRO（予定）</t>
    <rPh sb="4" eb="6">
      <t>ヨテイ</t>
    </rPh>
    <phoneticPr fontId="2"/>
  </si>
  <si>
    <t>稲城市向陽台3-24-10</t>
  </si>
  <si>
    <t>坂本 淑子</t>
  </si>
  <si>
    <t>090-4924-3897</t>
  </si>
  <si>
    <t>鳥本 寿満子</t>
  </si>
  <si>
    <t>稲城市百村611-8</t>
  </si>
  <si>
    <t>三瓶 誠記</t>
  </si>
  <si>
    <t>090-4749-5025</t>
  </si>
  <si>
    <t>稲城市長峰3-5-4-1206</t>
  </si>
  <si>
    <t>吉倉 佳代</t>
  </si>
  <si>
    <t>子供</t>
  </si>
  <si>
    <t>090-1531-9372</t>
  </si>
  <si>
    <t>稲城市東長沼453</t>
  </si>
  <si>
    <t>平山 恵子</t>
  </si>
  <si>
    <t>090-8592-3514</t>
  </si>
  <si>
    <t>稲城市押立1715</t>
  </si>
  <si>
    <t>中河 紀雄</t>
  </si>
  <si>
    <t>080-7944-2163</t>
  </si>
  <si>
    <t>稲城市百村611-13</t>
  </si>
  <si>
    <t>小松 雅彦</t>
  </si>
  <si>
    <t>稲城市向陽台6-12-3-1006</t>
  </si>
  <si>
    <t>綱島 啓督</t>
  </si>
  <si>
    <t>090-2444-5218</t>
  </si>
  <si>
    <t>川崎市多摩区菅北浦4-1-1ｴﾐﾈﾝｽ2-2</t>
  </si>
  <si>
    <t>竹村 政信</t>
  </si>
  <si>
    <t>090-5401-4416</t>
  </si>
  <si>
    <t>鈴木 篤</t>
  </si>
  <si>
    <t>稲城市東長沼81-3</t>
  </si>
  <si>
    <t>風間 久子</t>
  </si>
  <si>
    <t>稲城市向陽台3-13-3</t>
  </si>
  <si>
    <t>飯野 順子</t>
  </si>
  <si>
    <t>090-2545-6287</t>
  </si>
  <si>
    <t>稲城市向陽台4-3-2-607</t>
  </si>
  <si>
    <t>宮本 司</t>
  </si>
  <si>
    <t>稲城市百村1624-1-606</t>
  </si>
  <si>
    <t>永野 孝輔</t>
  </si>
  <si>
    <t>090-4831-1185</t>
  </si>
  <si>
    <t>府中市住吉町2-30-73-714</t>
  </si>
  <si>
    <t>佐賀 容子</t>
  </si>
  <si>
    <t>川崎市麻生区細山8-16-8</t>
  </si>
  <si>
    <t>菅谷 延子</t>
  </si>
  <si>
    <t>AB</t>
  </si>
  <si>
    <t>090-3085-4773</t>
  </si>
  <si>
    <t>稲城市大丸311 第一コーポ石井201</t>
  </si>
  <si>
    <t>福田 浩子</t>
  </si>
  <si>
    <t>048-736-2403</t>
  </si>
  <si>
    <t>稲城市若葉台4-35.E501</t>
  </si>
  <si>
    <t>合田 安夫</t>
  </si>
  <si>
    <t>稲城市若葉台4-49-10</t>
  </si>
  <si>
    <t>枝松 啓冶</t>
  </si>
  <si>
    <t>090-3102-3460</t>
  </si>
  <si>
    <t>稲城市百村2110－4</t>
  </si>
  <si>
    <t>渡邉 奈菜子</t>
  </si>
  <si>
    <t>稲城市長峰2-5-2-404</t>
  </si>
  <si>
    <t>青木 健人</t>
  </si>
  <si>
    <t>八王子市南大沢4-12-4-307</t>
  </si>
  <si>
    <t>新藤 はるか</t>
  </si>
  <si>
    <t>稲城市東長沼1368-19</t>
  </si>
  <si>
    <t>橋本 禮子</t>
  </si>
  <si>
    <t>稲城市向陽台6ｰ12アルボの丘4ｰ513</t>
  </si>
  <si>
    <t>坂井 達弥</t>
  </si>
  <si>
    <t>080-11028057</t>
  </si>
  <si>
    <t>稲城市向陽台1-15-3</t>
  </si>
  <si>
    <t>石田 孝子</t>
  </si>
  <si>
    <t>090-6195-9276</t>
  </si>
  <si>
    <t>町田市小山ヶ丘5の7の1　グランレガーロ609号</t>
  </si>
  <si>
    <t>稲城市向陽台2-4-32</t>
  </si>
  <si>
    <t>能村　三和子</t>
  </si>
  <si>
    <t>稲城市向陽台6-12-3-1110</t>
  </si>
  <si>
    <t>稲城市長峰2-4-6</t>
  </si>
  <si>
    <t>稲城市矢野口1915ー55</t>
  </si>
  <si>
    <t>№</t>
    <phoneticPr fontId="2"/>
  </si>
  <si>
    <t>年齢</t>
    <phoneticPr fontId="2"/>
  </si>
  <si>
    <t>ﾘｰﾀﾞｰ</t>
    <phoneticPr fontId="2"/>
  </si>
  <si>
    <t>Sﾘｰﾀﾞｰ</t>
    <phoneticPr fontId="2"/>
  </si>
  <si>
    <t>会計</t>
    <rPh sb="0" eb="2">
      <t>カイケイ</t>
    </rPh>
    <phoneticPr fontId="2"/>
  </si>
  <si>
    <t>出席</t>
    <rPh sb="0" eb="2">
      <t>シュッセキ</t>
    </rPh>
    <phoneticPr fontId="2"/>
  </si>
  <si>
    <t>緊急</t>
    <rPh sb="0" eb="2">
      <t>キンキュウ</t>
    </rPh>
    <phoneticPr fontId="2"/>
  </si>
  <si>
    <t>連絡先</t>
    <rPh sb="0" eb="3">
      <t>レンラクサキ</t>
    </rPh>
    <phoneticPr fontId="2"/>
  </si>
  <si>
    <t>竹村 純子</t>
    <phoneticPr fontId="2"/>
  </si>
  <si>
    <t>川崎市多摩区菅北浦4-1-1ｴﾐﾈﾝｽ2-2</t>
    <phoneticPr fontId="2"/>
  </si>
  <si>
    <t>044-945-2164</t>
    <phoneticPr fontId="2"/>
  </si>
  <si>
    <t>044-945-2164</t>
    <phoneticPr fontId="2"/>
  </si>
  <si>
    <t>090-2569-6397</t>
    <phoneticPr fontId="2"/>
  </si>
  <si>
    <t>090-2569-6397</t>
    <phoneticPr fontId="2"/>
  </si>
  <si>
    <t>宮本眞佐枝</t>
  </si>
  <si>
    <t>宮本眞佐枝</t>
    <phoneticPr fontId="2"/>
  </si>
  <si>
    <t>竹村 純子(一時休)</t>
  </si>
  <si>
    <t>竹村 純子(一時休)</t>
    <rPh sb="6" eb="8">
      <t>イチジ</t>
    </rPh>
    <rPh sb="8" eb="9">
      <t>キュウ</t>
    </rPh>
    <phoneticPr fontId="2"/>
  </si>
  <si>
    <t>綱島 久美子(長期休)</t>
  </si>
  <si>
    <t>綱島 久美子(長期休)</t>
    <rPh sb="0" eb="2">
      <t>ツナジマ</t>
    </rPh>
    <rPh sb="3" eb="6">
      <t>クミコ</t>
    </rPh>
    <rPh sb="7" eb="9">
      <t>チョウキ</t>
    </rPh>
    <phoneticPr fontId="1"/>
  </si>
  <si>
    <t>山口 波留美(退?)</t>
  </si>
  <si>
    <t>山口 波留美(退?)</t>
    <rPh sb="7" eb="8">
      <t>タイ</t>
    </rPh>
    <phoneticPr fontId="2"/>
  </si>
  <si>
    <t>年齢</t>
    <rPh sb="0" eb="2">
      <t>ネンレイ</t>
    </rPh>
    <phoneticPr fontId="2"/>
  </si>
  <si>
    <t>わかばハイキングクラブ・コンパス用名簿データ</t>
    <rPh sb="16" eb="17">
      <t>ヨウ</t>
    </rPh>
    <rPh sb="17" eb="19">
      <t>メイボ</t>
    </rPh>
    <phoneticPr fontId="2"/>
  </si>
  <si>
    <t>chgs-a-0908kshk@ktb.biglobe.ne.jp</t>
    <phoneticPr fontId="2"/>
  </si>
  <si>
    <t>fumibo35@ttv.ne.jp</t>
    <phoneticPr fontId="2"/>
  </si>
  <si>
    <t>080-3392-7240</t>
    <phoneticPr fontId="2"/>
  </si>
  <si>
    <t>080-5069-5617</t>
    <phoneticPr fontId="2"/>
  </si>
  <si>
    <t>性別</t>
    <rPh sb="0" eb="2">
      <t>セイベツ</t>
    </rPh>
    <phoneticPr fontId="2"/>
  </si>
  <si>
    <t>わかばハイキングクラブ簡易名簿（入会順）</t>
    <rPh sb="11" eb="13">
      <t>カンイ</t>
    </rPh>
    <rPh sb="13" eb="15">
      <t>メイボ</t>
    </rPh>
    <rPh sb="16" eb="18">
      <t>ニュウカイ</t>
    </rPh>
    <rPh sb="18" eb="19">
      <t>ジュン</t>
    </rPh>
    <phoneticPr fontId="2"/>
  </si>
  <si>
    <t>sachi@yoshikura.com</t>
    <phoneticPr fontId="2"/>
  </si>
  <si>
    <t>masae.tsukasa@gmail.com</t>
  </si>
  <si>
    <t>Sagan.3536@tbz.t-com.ne.jp</t>
  </si>
  <si>
    <t>ken05absugaya@jcom.home.ne.jp</t>
  </si>
  <si>
    <t>fwnz6339@nifty.com</t>
  </si>
  <si>
    <t>jyun_0928@yahoo.co.jp</t>
  </si>
  <si>
    <t>kmdkp037@ybb.ne.jp</t>
  </si>
  <si>
    <t>aki.miyake.246@gmail.com</t>
  </si>
  <si>
    <t>eda346hitomi@gmail.com</t>
  </si>
  <si>
    <t>miyake.fran@softbannk.ne.jp</t>
  </si>
  <si>
    <t>稲城市向陽台</t>
    <phoneticPr fontId="2"/>
  </si>
  <si>
    <t>稲城市大丸</t>
    <phoneticPr fontId="2"/>
  </si>
  <si>
    <t>稲城市百村</t>
    <phoneticPr fontId="2"/>
  </si>
  <si>
    <t>稲城市長峰</t>
    <phoneticPr fontId="2"/>
  </si>
  <si>
    <t>稲城市押立</t>
    <phoneticPr fontId="2"/>
  </si>
  <si>
    <t>川崎市多摩区菅北浦</t>
    <phoneticPr fontId="2"/>
  </si>
  <si>
    <t>稲城市若葉台</t>
    <phoneticPr fontId="2"/>
  </si>
  <si>
    <t>町田市小山ヶ丘</t>
    <phoneticPr fontId="2"/>
  </si>
  <si>
    <t>042-401-7720</t>
    <phoneticPr fontId="2"/>
  </si>
  <si>
    <t>nochin1122@outlook.jp</t>
    <phoneticPr fontId="2"/>
  </si>
  <si>
    <t>nochin1271@au.com</t>
    <phoneticPr fontId="2"/>
  </si>
  <si>
    <t>畠山 奈津子</t>
    <phoneticPr fontId="2"/>
  </si>
  <si>
    <t>ﾊﾀｹﾔﾏ ﾅﾂｺ</t>
    <phoneticPr fontId="2"/>
  </si>
  <si>
    <t>206−0824</t>
    <phoneticPr fontId="2"/>
  </si>
  <si>
    <t>稲城市若葉台4−33 ビューコート若葉台4−501</t>
    <phoneticPr fontId="2"/>
  </si>
  <si>
    <t>042-401-4765</t>
    <phoneticPr fontId="2"/>
  </si>
  <si>
    <t>080-4428-1125</t>
    <phoneticPr fontId="2"/>
  </si>
  <si>
    <t>natsuko.hatakeyama@gmail.com</t>
    <phoneticPr fontId="2"/>
  </si>
  <si>
    <t>畠山 毅</t>
    <phoneticPr fontId="2"/>
  </si>
  <si>
    <t>能村 三和子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</si>
</sst>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&quot;歳&quot;"/>
  </numFmts>
  <fonts count="22" x14ac:knownFonts="1"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000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8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P平成明朝体W9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6" fillId="0" borderId="0"/>
  </cellStyleXfs>
  <cellXfs count="2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31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5" fillId="0" borderId="1" xfId="0" applyFont="1" applyBorder="1"/>
    <xf numFmtId="0" fontId="4" fillId="0" borderId="3" xfId="0" applyFont="1" applyFill="1" applyBorder="1"/>
    <xf numFmtId="0" fontId="4" fillId="0" borderId="4" xfId="0" applyFont="1" applyFill="1" applyBorder="1"/>
    <xf numFmtId="0" fontId="8" fillId="0" borderId="1" xfId="1" applyBorder="1"/>
    <xf numFmtId="0" fontId="6" fillId="0" borderId="0" xfId="3"/>
    <xf numFmtId="0" fontId="0" fillId="0" borderId="0" xfId="0" applyBorder="1"/>
    <xf numFmtId="0" fontId="11" fillId="0" borderId="1" xfId="0" applyFont="1" applyBorder="1"/>
    <xf numFmtId="0" fontId="0" fillId="0" borderId="0" xfId="0" applyFill="1"/>
    <xf numFmtId="0" fontId="11" fillId="0" borderId="0" xfId="0" applyFont="1"/>
    <xf numFmtId="0" fontId="1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11" fillId="0" borderId="0" xfId="3" applyNumberFormat="1" applyFont="1" applyAlignment="1">
      <alignment shrinkToFit="1"/>
    </xf>
    <xf numFmtId="0" fontId="12" fillId="0" borderId="7" xfId="3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4" fillId="0" borderId="2" xfId="0" applyFont="1" applyFill="1" applyBorder="1" applyAlignment="1">
      <alignment horizontal="left"/>
    </xf>
    <xf numFmtId="31" fontId="0" fillId="0" borderId="1" xfId="0" applyNumberFormat="1" applyFill="1" applyBorder="1" applyAlignment="1">
      <alignment horizontal="left"/>
    </xf>
    <xf numFmtId="176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4" fontId="11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14" fontId="6" fillId="0" borderId="0" xfId="3" applyNumberFormat="1"/>
    <xf numFmtId="0" fontId="11" fillId="0" borderId="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left"/>
    </xf>
    <xf numFmtId="176" fontId="11" fillId="0" borderId="1" xfId="0" applyNumberFormat="1" applyFont="1" applyBorder="1" applyAlignment="1">
      <alignment horizontal="right"/>
    </xf>
    <xf numFmtId="0" fontId="11" fillId="0" borderId="0" xfId="0" applyFont="1" applyFill="1"/>
    <xf numFmtId="31" fontId="11" fillId="0" borderId="1" xfId="0" applyNumberFormat="1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176" fontId="11" fillId="0" borderId="0" xfId="0" applyNumberFormat="1" applyFont="1"/>
    <xf numFmtId="0" fontId="19" fillId="0" borderId="1" xfId="0" applyFont="1" applyBorder="1"/>
    <xf numFmtId="0" fontId="19" fillId="0" borderId="1" xfId="0" applyFont="1" applyFill="1" applyBorder="1"/>
    <xf numFmtId="0" fontId="8" fillId="0" borderId="0" xfId="1" applyFill="1"/>
    <xf numFmtId="0" fontId="20" fillId="0" borderId="1" xfId="0" applyFont="1" applyFill="1" applyBorder="1"/>
    <xf numFmtId="0" fontId="20" fillId="0" borderId="0" xfId="0" applyFont="1" applyFill="1"/>
    <xf numFmtId="176" fontId="11" fillId="0" borderId="2" xfId="0" applyNumberFormat="1" applyFont="1" applyBorder="1" applyAlignment="1">
      <alignment horizontal="right"/>
    </xf>
    <xf numFmtId="0" fontId="17" fillId="0" borderId="1" xfId="0" applyFont="1" applyBorder="1" applyAlignment="1">
      <alignment horizontal="justify" vertical="center"/>
    </xf>
    <xf numFmtId="0" fontId="17" fillId="0" borderId="1" xfId="0" applyFont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25" xfId="2" applyFont="1" applyBorder="1" applyAlignment="1">
      <alignment horizontal="center" vertical="center" shrinkToFit="1"/>
    </xf>
    <xf numFmtId="0" fontId="6" fillId="0" borderId="28" xfId="3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6" fillId="0" borderId="41" xfId="3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0" fontId="11" fillId="0" borderId="30" xfId="3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2" xfId="2" applyFont="1" applyBorder="1" applyAlignment="1">
      <alignment vertical="center" shrinkToFit="1"/>
    </xf>
    <xf numFmtId="0" fontId="10" fillId="0" borderId="34" xfId="2" applyFont="1" applyBorder="1" applyAlignment="1">
      <alignment vertical="center" shrinkToFit="1"/>
    </xf>
    <xf numFmtId="0" fontId="10" fillId="0" borderId="35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left" vertical="center" shrinkToFit="1"/>
    </xf>
    <xf numFmtId="0" fontId="10" fillId="0" borderId="26" xfId="2" applyFont="1" applyBorder="1" applyAlignment="1">
      <alignment horizontal="left" vertical="center" shrinkToFit="1"/>
    </xf>
    <xf numFmtId="0" fontId="10" fillId="0" borderId="27" xfId="2" applyFont="1" applyBorder="1" applyAlignment="1">
      <alignment horizontal="left" vertical="center" shrinkToFit="1"/>
    </xf>
    <xf numFmtId="0" fontId="6" fillId="0" borderId="26" xfId="3" applyBorder="1" applyAlignment="1">
      <alignment horizontal="center" vertical="center" shrinkToFit="1"/>
    </xf>
    <xf numFmtId="0" fontId="14" fillId="0" borderId="61" xfId="3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15" fillId="0" borderId="64" xfId="3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10" fillId="0" borderId="43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0" fontId="6" fillId="0" borderId="30" xfId="3" applyBorder="1" applyAlignment="1">
      <alignment horizontal="center" vertical="center" shrinkToFit="1"/>
    </xf>
    <xf numFmtId="14" fontId="11" fillId="0" borderId="0" xfId="3" applyNumberFormat="1" applyFont="1" applyAlignment="1">
      <alignment shrinkToFit="1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57" fontId="10" fillId="0" borderId="13" xfId="2" applyNumberFormat="1" applyFont="1" applyBorder="1" applyAlignment="1">
      <alignment horizontal="center" vertical="center" shrinkToFit="1"/>
    </xf>
    <xf numFmtId="57" fontId="10" fillId="0" borderId="9" xfId="2" applyNumberFormat="1" applyFont="1" applyBorder="1" applyAlignment="1">
      <alignment horizontal="center" vertical="center" shrinkToFit="1"/>
    </xf>
    <xf numFmtId="57" fontId="10" fillId="0" borderId="14" xfId="2" applyNumberFormat="1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0" fillId="0" borderId="70" xfId="2" applyFont="1" applyBorder="1" applyAlignment="1">
      <alignment horizontal="center" vertical="center" shrinkToFit="1"/>
    </xf>
    <xf numFmtId="0" fontId="6" fillId="0" borderId="0" xfId="3" applyBorder="1" applyAlignment="1">
      <alignment horizontal="center" vertical="center" shrinkToFit="1"/>
    </xf>
    <xf numFmtId="176" fontId="10" fillId="0" borderId="71" xfId="2" applyNumberFormat="1" applyFont="1" applyBorder="1" applyAlignment="1">
      <alignment horizontal="center" vertical="center" shrinkToFit="1"/>
    </xf>
    <xf numFmtId="0" fontId="11" fillId="0" borderId="72" xfId="3" applyFont="1" applyBorder="1" applyAlignment="1">
      <alignment horizontal="center" vertical="center" shrinkToFit="1"/>
    </xf>
    <xf numFmtId="0" fontId="10" fillId="0" borderId="71" xfId="2" applyFont="1" applyBorder="1" applyAlignment="1">
      <alignment horizontal="center" vertical="center" shrinkToFit="1"/>
    </xf>
    <xf numFmtId="0" fontId="10" fillId="0" borderId="73" xfId="2" applyFont="1" applyBorder="1" applyAlignment="1">
      <alignment horizontal="center" vertical="center" shrinkToFit="1"/>
    </xf>
    <xf numFmtId="0" fontId="10" fillId="0" borderId="74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4" xfId="2" applyFont="1" applyBorder="1" applyAlignment="1">
      <alignment vertical="center" shrinkToFit="1"/>
    </xf>
    <xf numFmtId="0" fontId="10" fillId="0" borderId="76" xfId="2" applyFont="1" applyBorder="1" applyAlignment="1">
      <alignment vertical="center" shrinkToFit="1"/>
    </xf>
    <xf numFmtId="0" fontId="15" fillId="0" borderId="45" xfId="3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0" fillId="0" borderId="55" xfId="2" applyFont="1" applyBorder="1" applyAlignment="1">
      <alignment horizontal="left" vertical="center" shrinkToFit="1"/>
    </xf>
    <xf numFmtId="0" fontId="10" fillId="0" borderId="56" xfId="2" applyFont="1" applyBorder="1" applyAlignment="1">
      <alignment horizontal="left" vertical="center" shrinkToFit="1"/>
    </xf>
    <xf numFmtId="0" fontId="10" fillId="0" borderId="57" xfId="2" applyFont="1" applyBorder="1" applyAlignment="1">
      <alignment horizontal="left" vertical="center" shrinkToFit="1"/>
    </xf>
    <xf numFmtId="0" fontId="10" fillId="0" borderId="55" xfId="2" applyFont="1" applyBorder="1" applyAlignment="1">
      <alignment horizontal="center" vertical="center" shrinkToFit="1"/>
    </xf>
    <xf numFmtId="0" fontId="6" fillId="0" borderId="56" xfId="3" applyBorder="1" applyAlignment="1">
      <alignment horizontal="center" vertical="center" shrinkToFit="1"/>
    </xf>
    <xf numFmtId="0" fontId="6" fillId="0" borderId="58" xfId="3" applyBorder="1" applyAlignment="1">
      <alignment horizontal="center" vertical="center" shrinkToFit="1"/>
    </xf>
    <xf numFmtId="0" fontId="10" fillId="0" borderId="49" xfId="2" applyFont="1" applyBorder="1" applyAlignment="1">
      <alignment horizontal="center" vertical="center" shrinkToFit="1"/>
    </xf>
    <xf numFmtId="0" fontId="6" fillId="0" borderId="7" xfId="3" applyBorder="1" applyAlignment="1">
      <alignment horizontal="center" vertical="center" shrinkToFit="1"/>
    </xf>
    <xf numFmtId="176" fontId="10" fillId="0" borderId="18" xfId="2" applyNumberFormat="1" applyFont="1" applyBorder="1" applyAlignment="1">
      <alignment horizontal="center" vertical="center" shrinkToFit="1"/>
    </xf>
    <xf numFmtId="0" fontId="11" fillId="0" borderId="19" xfId="3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50" xfId="2" applyFont="1" applyBorder="1" applyAlignment="1">
      <alignment horizontal="center" vertical="center" shrinkToFit="1"/>
    </xf>
    <xf numFmtId="0" fontId="10" fillId="0" borderId="51" xfId="2" applyFont="1" applyBorder="1" applyAlignment="1">
      <alignment horizontal="center" vertical="center" shrinkToFit="1"/>
    </xf>
    <xf numFmtId="0" fontId="10" fillId="0" borderId="52" xfId="2" applyFont="1" applyBorder="1" applyAlignment="1">
      <alignment horizontal="center" vertical="center" shrinkToFit="1"/>
    </xf>
    <xf numFmtId="0" fontId="10" fillId="0" borderId="51" xfId="2" applyFont="1" applyBorder="1" applyAlignment="1">
      <alignment vertical="center" shrinkToFit="1"/>
    </xf>
    <xf numFmtId="0" fontId="10" fillId="0" borderId="53" xfId="2" applyFont="1" applyBorder="1" applyAlignment="1">
      <alignment vertical="center" shrinkToFit="1"/>
    </xf>
    <xf numFmtId="0" fontId="15" fillId="0" borderId="67" xfId="3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6" fillId="0" borderId="19" xfId="3" applyBorder="1" applyAlignment="1">
      <alignment horizontal="center" vertical="center" shrinkToFit="1"/>
    </xf>
    <xf numFmtId="0" fontId="10" fillId="0" borderId="37" xfId="2" applyFont="1" applyBorder="1" applyAlignment="1">
      <alignment horizontal="center" vertical="center" shrinkToFit="1"/>
    </xf>
    <xf numFmtId="0" fontId="14" fillId="0" borderId="29" xfId="3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0" fillId="0" borderId="5" xfId="2" applyFont="1" applyBorder="1" applyAlignment="1">
      <alignment horizontal="left" vertical="center" shrinkToFit="1"/>
    </xf>
    <xf numFmtId="0" fontId="10" fillId="0" borderId="38" xfId="2" applyFont="1" applyBorder="1" applyAlignment="1">
      <alignment horizontal="left" vertical="center" shrinkToFit="1"/>
    </xf>
    <xf numFmtId="0" fontId="10" fillId="0" borderId="39" xfId="2" applyFont="1" applyBorder="1" applyAlignment="1">
      <alignment horizontal="left" vertical="center" shrinkToFit="1"/>
    </xf>
    <xf numFmtId="0" fontId="10" fillId="0" borderId="5" xfId="2" applyFont="1" applyBorder="1" applyAlignment="1">
      <alignment horizontal="center" vertical="center" shrinkToFit="1"/>
    </xf>
    <xf numFmtId="0" fontId="6" fillId="0" borderId="38" xfId="3" applyBorder="1" applyAlignment="1">
      <alignment horizontal="center" vertical="center" shrinkToFit="1"/>
    </xf>
    <xf numFmtId="0" fontId="6" fillId="0" borderId="6" xfId="3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10" fillId="0" borderId="42" xfId="2" applyNumberFormat="1" applyFont="1" applyBorder="1" applyAlignment="1">
      <alignment horizontal="center" vertical="center" shrinkToFit="1"/>
    </xf>
    <xf numFmtId="176" fontId="10" fillId="0" borderId="43" xfId="2" applyNumberFormat="1" applyFont="1" applyBorder="1" applyAlignment="1">
      <alignment horizontal="center" vertical="center" shrinkToFit="1"/>
    </xf>
    <xf numFmtId="0" fontId="18" fillId="0" borderId="7" xfId="3" applyFont="1" applyBorder="1" applyAlignment="1">
      <alignment horizontal="center" shrinkToFit="1"/>
    </xf>
    <xf numFmtId="0" fontId="18" fillId="0" borderId="7" xfId="0" applyFont="1" applyBorder="1" applyAlignment="1">
      <alignment horizontal="center" shrinkToFit="1"/>
    </xf>
    <xf numFmtId="14" fontId="12" fillId="0" borderId="7" xfId="3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8" xfId="3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0" fillId="0" borderId="53" xfId="2" applyFont="1" applyBorder="1" applyAlignment="1">
      <alignment horizontal="center" vertical="center" shrinkToFit="1"/>
    </xf>
    <xf numFmtId="0" fontId="10" fillId="0" borderId="58" xfId="2" applyFont="1" applyBorder="1" applyAlignment="1">
      <alignment horizontal="left" vertical="center" shrinkToFit="1"/>
    </xf>
    <xf numFmtId="176" fontId="10" fillId="0" borderId="20" xfId="2" applyNumberFormat="1" applyFont="1" applyBorder="1" applyAlignment="1">
      <alignment horizontal="center" vertical="center" shrinkToFit="1"/>
    </xf>
    <xf numFmtId="176" fontId="10" fillId="0" borderId="17" xfId="2" applyNumberFormat="1" applyFont="1" applyBorder="1" applyAlignment="1">
      <alignment horizontal="center" vertical="center" shrinkToFit="1"/>
    </xf>
    <xf numFmtId="57" fontId="10" fillId="0" borderId="15" xfId="2" applyNumberFormat="1" applyFont="1" applyBorder="1" applyAlignment="1">
      <alignment horizontal="center" vertical="center" shrinkToFit="1"/>
    </xf>
    <xf numFmtId="0" fontId="10" fillId="3" borderId="8" xfId="2" applyFont="1" applyFill="1" applyBorder="1" applyAlignment="1">
      <alignment horizontal="center" vertical="center" shrinkToFit="1"/>
    </xf>
    <xf numFmtId="0" fontId="10" fillId="3" borderId="9" xfId="2" applyFont="1" applyFill="1" applyBorder="1" applyAlignment="1">
      <alignment horizontal="center" vertical="center" shrinkToFit="1"/>
    </xf>
    <xf numFmtId="0" fontId="14" fillId="3" borderId="54" xfId="3" applyFont="1" applyFill="1" applyBorder="1" applyAlignment="1">
      <alignment horizontal="center" vertical="center" shrinkToFit="1"/>
    </xf>
    <xf numFmtId="0" fontId="15" fillId="3" borderId="54" xfId="3" applyFont="1" applyFill="1" applyBorder="1" applyAlignment="1">
      <alignment horizontal="center" vertical="center" shrinkToFit="1"/>
    </xf>
    <xf numFmtId="0" fontId="15" fillId="3" borderId="4" xfId="3" applyFont="1" applyFill="1" applyBorder="1" applyAlignment="1">
      <alignment horizontal="center" vertical="center" shrinkToFit="1"/>
    </xf>
    <xf numFmtId="0" fontId="10" fillId="3" borderId="13" xfId="2" applyFont="1" applyFill="1" applyBorder="1" applyAlignment="1">
      <alignment horizontal="center" vertical="center" shrinkToFit="1"/>
    </xf>
    <xf numFmtId="0" fontId="10" fillId="3" borderId="55" xfId="2" applyFont="1" applyFill="1" applyBorder="1" applyAlignment="1">
      <alignment horizontal="left" vertical="center" shrinkToFit="1"/>
    </xf>
    <xf numFmtId="0" fontId="10" fillId="3" borderId="56" xfId="2" applyFont="1" applyFill="1" applyBorder="1" applyAlignment="1">
      <alignment horizontal="left" vertical="center" shrinkToFit="1"/>
    </xf>
    <xf numFmtId="0" fontId="10" fillId="3" borderId="38" xfId="2" applyFont="1" applyFill="1" applyBorder="1" applyAlignment="1">
      <alignment horizontal="left" vertical="center" shrinkToFit="1"/>
    </xf>
    <xf numFmtId="0" fontId="10" fillId="3" borderId="57" xfId="2" applyFont="1" applyFill="1" applyBorder="1" applyAlignment="1">
      <alignment horizontal="left" vertical="center" shrinkToFit="1"/>
    </xf>
    <xf numFmtId="0" fontId="10" fillId="3" borderId="55" xfId="2" applyFont="1" applyFill="1" applyBorder="1" applyAlignment="1">
      <alignment horizontal="center" vertical="center" shrinkToFit="1"/>
    </xf>
    <xf numFmtId="0" fontId="6" fillId="3" borderId="56" xfId="3" applyFill="1" applyBorder="1" applyAlignment="1">
      <alignment horizontal="center" vertical="center" shrinkToFit="1"/>
    </xf>
    <xf numFmtId="0" fontId="6" fillId="3" borderId="58" xfId="3" applyFill="1" applyBorder="1" applyAlignment="1">
      <alignment horizontal="center" vertical="center" shrinkToFit="1"/>
    </xf>
    <xf numFmtId="0" fontId="10" fillId="3" borderId="49" xfId="2" applyFont="1" applyFill="1" applyBorder="1" applyAlignment="1">
      <alignment horizontal="center" vertical="center" shrinkToFit="1"/>
    </xf>
    <xf numFmtId="0" fontId="6" fillId="3" borderId="7" xfId="3" applyFill="1" applyBorder="1" applyAlignment="1">
      <alignment horizontal="center" vertical="center" shrinkToFit="1"/>
    </xf>
    <xf numFmtId="176" fontId="10" fillId="3" borderId="18" xfId="2" applyNumberFormat="1" applyFont="1" applyFill="1" applyBorder="1" applyAlignment="1">
      <alignment horizontal="center" vertical="center" shrinkToFit="1"/>
    </xf>
    <xf numFmtId="0" fontId="11" fillId="3" borderId="19" xfId="3" applyFont="1" applyFill="1" applyBorder="1" applyAlignment="1">
      <alignment horizontal="center" vertical="center" shrinkToFit="1"/>
    </xf>
    <xf numFmtId="0" fontId="10" fillId="3" borderId="18" xfId="2" applyFont="1" applyFill="1" applyBorder="1" applyAlignment="1">
      <alignment horizontal="center" vertical="center" shrinkToFit="1"/>
    </xf>
    <xf numFmtId="0" fontId="10" fillId="3" borderId="50" xfId="2" applyFont="1" applyFill="1" applyBorder="1" applyAlignment="1">
      <alignment horizontal="center" vertical="center" shrinkToFit="1"/>
    </xf>
    <xf numFmtId="0" fontId="10" fillId="3" borderId="51" xfId="2" applyFont="1" applyFill="1" applyBorder="1" applyAlignment="1">
      <alignment horizontal="center" vertical="center" shrinkToFit="1"/>
    </xf>
    <xf numFmtId="0" fontId="10" fillId="3" borderId="52" xfId="2" applyFont="1" applyFill="1" applyBorder="1" applyAlignment="1">
      <alignment horizontal="center" vertical="center" shrinkToFit="1"/>
    </xf>
    <xf numFmtId="0" fontId="10" fillId="3" borderId="51" xfId="2" applyFont="1" applyFill="1" applyBorder="1" applyAlignment="1">
      <alignment vertical="center" shrinkToFit="1"/>
    </xf>
    <xf numFmtId="0" fontId="10" fillId="3" borderId="53" xfId="2" applyFont="1" applyFill="1" applyBorder="1" applyAlignment="1">
      <alignment vertical="center" shrinkToFit="1"/>
    </xf>
    <xf numFmtId="0" fontId="12" fillId="0" borderId="7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0" fontId="15" fillId="0" borderId="1" xfId="3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0" fontId="15" fillId="0" borderId="2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21" fillId="0" borderId="2" xfId="0" applyNumberFormat="1" applyFont="1" applyBorder="1" applyAlignment="1">
      <alignment vertical="center"/>
    </xf>
    <xf numFmtId="0" fontId="21" fillId="0" borderId="78" xfId="0" applyNumberFormat="1" applyFont="1" applyBorder="1" applyAlignment="1">
      <alignment vertical="center"/>
    </xf>
    <xf numFmtId="0" fontId="21" fillId="0" borderId="1" xfId="0" applyNumberFormat="1" applyFont="1" applyBorder="1" applyAlignment="1">
      <alignment vertical="center"/>
    </xf>
    <xf numFmtId="0" fontId="21" fillId="0" borderId="77" xfId="0" applyNumberFormat="1" applyFont="1" applyBorder="1" applyAlignment="1">
      <alignment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chin1271@au.com" TargetMode="External"/><Relationship Id="rId1" Type="http://schemas.openxmlformats.org/officeDocument/2006/relationships/hyperlink" Target="mailto:nochin1122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umibo35@ttv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umibo35@ttv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0"/>
  <sheetViews>
    <sheetView zoomScale="93" zoomScaleNormal="93" workbookViewId="0">
      <selection activeCell="F35" sqref="F35"/>
    </sheetView>
  </sheetViews>
  <sheetFormatPr defaultColWidth="4.125" defaultRowHeight="14.25" x14ac:dyDescent="0.15"/>
  <cols>
    <col min="1" max="1" width="5.75" style="23" bestFit="1" customWidth="1"/>
    <col min="2" max="2" width="4.625" style="22" customWidth="1"/>
    <col min="3" max="3" width="4.75" style="22" bestFit="1" customWidth="1"/>
    <col min="4" max="4" width="20.875" style="22" bestFit="1" customWidth="1"/>
    <col min="5" max="5" width="13.125" style="22" bestFit="1" customWidth="1"/>
    <col min="6" max="6" width="4.75" style="22" bestFit="1" customWidth="1"/>
    <col min="7" max="7" width="14.625" style="22" bestFit="1" customWidth="1"/>
    <col min="8" max="8" width="50.75" style="22" bestFit="1" customWidth="1"/>
    <col min="9" max="10" width="19.625" style="22" bestFit="1" customWidth="1"/>
    <col min="11" max="11" width="21.375" style="22" bestFit="1" customWidth="1"/>
    <col min="12" max="12" width="20.875" style="22" bestFit="1" customWidth="1"/>
    <col min="13" max="13" width="20.75" style="22" bestFit="1" customWidth="1"/>
    <col min="14" max="14" width="7.5" style="22" customWidth="1"/>
    <col min="15" max="15" width="7.75" style="44" bestFit="1" customWidth="1"/>
    <col min="16" max="16" width="39.5" style="22" bestFit="1" customWidth="1"/>
    <col min="17" max="17" width="49.125" style="22" bestFit="1" customWidth="1"/>
    <col min="18" max="18" width="21.375" style="22" bestFit="1" customWidth="1"/>
    <col min="19" max="19" width="14.125" style="22" bestFit="1" customWidth="1"/>
    <col min="20" max="20" width="5.75" style="22" bestFit="1" customWidth="1"/>
    <col min="21" max="22" width="23" style="22" bestFit="1" customWidth="1"/>
    <col min="23" max="23" width="20.875" style="22" bestFit="1" customWidth="1"/>
    <col min="24" max="16384" width="4.125" style="22"/>
  </cols>
  <sheetData>
    <row r="1" spans="1:23" x14ac:dyDescent="0.15">
      <c r="L1" s="33">
        <f ca="1">TODAY()</f>
        <v>44650</v>
      </c>
      <c r="W1" s="33">
        <f ca="1">TODAY()</f>
        <v>44650</v>
      </c>
    </row>
    <row r="2" spans="1:23" s="23" customFormat="1" x14ac:dyDescent="0.15">
      <c r="A2" s="34"/>
      <c r="B2" s="34"/>
      <c r="C2" s="34" t="s">
        <v>34</v>
      </c>
      <c r="D2" s="34" t="s">
        <v>35</v>
      </c>
      <c r="E2" s="34"/>
      <c r="F2" s="34"/>
      <c r="G2" s="34" t="s">
        <v>37</v>
      </c>
      <c r="H2" s="34" t="s">
        <v>36</v>
      </c>
      <c r="I2" s="34" t="s">
        <v>38</v>
      </c>
      <c r="J2" s="34" t="s">
        <v>72</v>
      </c>
      <c r="K2" s="34" t="s">
        <v>45</v>
      </c>
      <c r="L2" s="34" t="s">
        <v>35</v>
      </c>
      <c r="M2" s="34" t="s">
        <v>47</v>
      </c>
      <c r="N2" s="34" t="s">
        <v>63</v>
      </c>
      <c r="O2" s="45" t="s">
        <v>48</v>
      </c>
      <c r="P2" s="34" t="s">
        <v>50</v>
      </c>
      <c r="Q2" s="34" t="s">
        <v>51</v>
      </c>
      <c r="R2" s="34" t="s">
        <v>66</v>
      </c>
      <c r="S2" s="34" t="s">
        <v>65</v>
      </c>
      <c r="T2" s="34"/>
      <c r="U2" s="34" t="s">
        <v>158</v>
      </c>
      <c r="V2" s="34" t="s">
        <v>157</v>
      </c>
      <c r="W2" s="34" t="s">
        <v>35</v>
      </c>
    </row>
    <row r="3" spans="1:23" x14ac:dyDescent="0.15">
      <c r="A3" s="34"/>
      <c r="B3" s="34"/>
      <c r="C3" s="20">
        <v>1</v>
      </c>
      <c r="D3" s="36" t="s">
        <v>0</v>
      </c>
      <c r="E3" s="36" t="s">
        <v>91</v>
      </c>
      <c r="F3" s="20" t="s">
        <v>44</v>
      </c>
      <c r="G3" s="36" t="s">
        <v>25</v>
      </c>
      <c r="H3" s="20" t="s">
        <v>19</v>
      </c>
      <c r="I3" s="20" t="s">
        <v>22</v>
      </c>
      <c r="J3" s="20" t="s">
        <v>22</v>
      </c>
      <c r="K3" s="20" t="s">
        <v>8</v>
      </c>
      <c r="L3" s="36" t="str">
        <f>D3</f>
        <v>坂本 久善</v>
      </c>
      <c r="M3" s="46">
        <v>16838</v>
      </c>
      <c r="N3" s="47">
        <f ca="1">DATEDIF(M3,$W$1,"Y")</f>
        <v>76</v>
      </c>
      <c r="O3" s="45" t="s">
        <v>92</v>
      </c>
      <c r="P3" s="20" t="s">
        <v>7</v>
      </c>
      <c r="Q3" s="20" t="s">
        <v>9</v>
      </c>
      <c r="R3" s="20" t="s">
        <v>93</v>
      </c>
      <c r="S3" s="20" t="s">
        <v>109</v>
      </c>
      <c r="T3" s="20" t="s">
        <v>278</v>
      </c>
      <c r="U3" s="20"/>
      <c r="V3" s="20" t="s">
        <v>62</v>
      </c>
      <c r="W3" s="36" t="str">
        <f t="shared" ref="W3:W20" si="0">D3</f>
        <v>坂本 久善</v>
      </c>
    </row>
    <row r="4" spans="1:23" x14ac:dyDescent="0.15">
      <c r="A4" s="34"/>
      <c r="B4" s="34"/>
      <c r="C4" s="20">
        <v>2</v>
      </c>
      <c r="D4" s="36" t="s">
        <v>1</v>
      </c>
      <c r="E4" s="36" t="s">
        <v>69</v>
      </c>
      <c r="F4" s="20" t="s">
        <v>44</v>
      </c>
      <c r="G4" s="36" t="s">
        <v>28</v>
      </c>
      <c r="H4" s="20" t="s">
        <v>20</v>
      </c>
      <c r="I4" s="20" t="s">
        <v>23</v>
      </c>
      <c r="J4" s="20" t="s">
        <v>23</v>
      </c>
      <c r="K4" s="20" t="s">
        <v>10</v>
      </c>
      <c r="L4" s="36" t="str">
        <f t="shared" ref="L4:L23" si="1">D4</f>
        <v>鳥本 喜英</v>
      </c>
      <c r="M4" s="46">
        <v>16082</v>
      </c>
      <c r="N4" s="47">
        <f t="shared" ref="N4:N28" ca="1" si="2">DATEDIF(M4,$W$1,"Y")</f>
        <v>78</v>
      </c>
      <c r="O4" s="45" t="s">
        <v>64</v>
      </c>
      <c r="P4" s="22" t="s">
        <v>196</v>
      </c>
      <c r="Q4" s="20" t="s">
        <v>11</v>
      </c>
      <c r="R4" s="20" t="s">
        <v>68</v>
      </c>
      <c r="S4" s="20" t="s">
        <v>110</v>
      </c>
      <c r="T4" s="20" t="s">
        <v>278</v>
      </c>
      <c r="U4" s="20" t="s">
        <v>67</v>
      </c>
      <c r="V4" s="20" t="s">
        <v>67</v>
      </c>
      <c r="W4" s="36" t="str">
        <f t="shared" si="0"/>
        <v>鳥本 喜英</v>
      </c>
    </row>
    <row r="5" spans="1:23" x14ac:dyDescent="0.15">
      <c r="A5" s="34"/>
      <c r="B5" s="34"/>
      <c r="C5" s="20">
        <v>3</v>
      </c>
      <c r="D5" s="38" t="s">
        <v>75</v>
      </c>
      <c r="E5" s="38" t="s">
        <v>76</v>
      </c>
      <c r="F5" s="36" t="s">
        <v>244</v>
      </c>
      <c r="G5" s="36" t="s">
        <v>26</v>
      </c>
      <c r="H5" s="20" t="s">
        <v>21</v>
      </c>
      <c r="I5" s="20" t="s">
        <v>12</v>
      </c>
      <c r="J5" s="20" t="s">
        <v>245</v>
      </c>
      <c r="K5" s="20" t="s">
        <v>246</v>
      </c>
      <c r="L5" s="36" t="str">
        <f t="shared" si="1"/>
        <v>三瓶 セツ</v>
      </c>
      <c r="M5" s="46">
        <v>16309</v>
      </c>
      <c r="N5" s="47">
        <f t="shared" ca="1" si="2"/>
        <v>77</v>
      </c>
      <c r="O5" s="45" t="s">
        <v>77</v>
      </c>
      <c r="P5" s="20" t="s">
        <v>376</v>
      </c>
      <c r="Q5" s="20" t="s">
        <v>52</v>
      </c>
      <c r="R5" s="20" t="s">
        <v>247</v>
      </c>
      <c r="S5" s="38" t="s">
        <v>111</v>
      </c>
      <c r="T5" s="38" t="s">
        <v>279</v>
      </c>
      <c r="U5" s="20" t="s">
        <v>62</v>
      </c>
      <c r="V5" s="20" t="s">
        <v>62</v>
      </c>
      <c r="W5" s="38" t="str">
        <f t="shared" si="0"/>
        <v>三瓶 セツ</v>
      </c>
    </row>
    <row r="6" spans="1:23" x14ac:dyDescent="0.15">
      <c r="A6" s="34"/>
      <c r="B6" s="34"/>
      <c r="C6" s="20">
        <v>4</v>
      </c>
      <c r="D6" s="38" t="s">
        <v>2</v>
      </c>
      <c r="E6" s="38" t="s">
        <v>89</v>
      </c>
      <c r="F6" s="38" t="s">
        <v>44</v>
      </c>
      <c r="G6" s="36" t="s">
        <v>27</v>
      </c>
      <c r="H6" s="20" t="s">
        <v>29</v>
      </c>
      <c r="I6" s="20" t="s">
        <v>30</v>
      </c>
      <c r="J6" s="20" t="s">
        <v>30</v>
      </c>
      <c r="K6" s="20" t="s">
        <v>225</v>
      </c>
      <c r="L6" s="36" t="str">
        <f t="shared" si="1"/>
        <v>吉倉 洋治</v>
      </c>
      <c r="M6" s="46">
        <v>17592</v>
      </c>
      <c r="N6" s="47">
        <f t="shared" ca="1" si="2"/>
        <v>74</v>
      </c>
      <c r="O6" s="45" t="s">
        <v>49</v>
      </c>
      <c r="P6" s="20" t="s">
        <v>13</v>
      </c>
      <c r="Q6" s="20" t="s">
        <v>13</v>
      </c>
      <c r="R6" s="20" t="s">
        <v>275</v>
      </c>
      <c r="S6" s="20" t="s">
        <v>276</v>
      </c>
      <c r="T6" s="20" t="s">
        <v>280</v>
      </c>
      <c r="U6" s="20" t="s">
        <v>62</v>
      </c>
      <c r="V6" s="20" t="s">
        <v>62</v>
      </c>
      <c r="W6" s="38" t="str">
        <f t="shared" si="0"/>
        <v>吉倉 洋治</v>
      </c>
    </row>
    <row r="7" spans="1:23" x14ac:dyDescent="0.15">
      <c r="A7" s="34"/>
      <c r="B7" s="34"/>
      <c r="C7" s="20">
        <v>5</v>
      </c>
      <c r="D7" s="38" t="s">
        <v>3</v>
      </c>
      <c r="E7" s="38" t="s">
        <v>90</v>
      </c>
      <c r="F7" s="36" t="s">
        <v>24</v>
      </c>
      <c r="G7" s="36" t="s">
        <v>27</v>
      </c>
      <c r="H7" s="20" t="s">
        <v>29</v>
      </c>
      <c r="I7" s="20" t="s">
        <v>30</v>
      </c>
      <c r="J7" s="20" t="s">
        <v>30</v>
      </c>
      <c r="K7" s="20" t="s">
        <v>14</v>
      </c>
      <c r="L7" s="36" t="str">
        <f t="shared" si="1"/>
        <v>吉倉 幸子</v>
      </c>
      <c r="M7" s="46">
        <v>18128</v>
      </c>
      <c r="N7" s="47">
        <f t="shared" ca="1" si="2"/>
        <v>72</v>
      </c>
      <c r="O7" s="45" t="s">
        <v>49</v>
      </c>
      <c r="P7" s="48" t="s">
        <v>618</v>
      </c>
      <c r="Q7" s="22" t="s">
        <v>277</v>
      </c>
      <c r="R7" s="20" t="s">
        <v>275</v>
      </c>
      <c r="S7" s="20" t="s">
        <v>276</v>
      </c>
      <c r="T7" s="20" t="s">
        <v>280</v>
      </c>
      <c r="U7" s="20" t="s">
        <v>62</v>
      </c>
      <c r="V7" s="20" t="s">
        <v>62</v>
      </c>
      <c r="W7" s="38" t="str">
        <f t="shared" si="0"/>
        <v>吉倉 幸子</v>
      </c>
    </row>
    <row r="8" spans="1:23" x14ac:dyDescent="0.15">
      <c r="A8" s="34"/>
      <c r="B8" s="34"/>
      <c r="C8" s="20">
        <v>6</v>
      </c>
      <c r="D8" s="20" t="s">
        <v>5</v>
      </c>
      <c r="E8" s="20" t="s">
        <v>80</v>
      </c>
      <c r="F8" s="36" t="s">
        <v>244</v>
      </c>
      <c r="G8" s="36" t="s">
        <v>33</v>
      </c>
      <c r="H8" s="20" t="s">
        <v>248</v>
      </c>
      <c r="I8" s="20" t="s">
        <v>81</v>
      </c>
      <c r="J8" s="20" t="s">
        <v>81</v>
      </c>
      <c r="K8" s="20" t="s">
        <v>249</v>
      </c>
      <c r="L8" s="36" t="str">
        <f t="shared" si="1"/>
        <v>中河 トキエ</v>
      </c>
      <c r="M8" s="46">
        <v>15634</v>
      </c>
      <c r="N8" s="47">
        <f t="shared" ca="1" si="2"/>
        <v>79</v>
      </c>
      <c r="O8" s="45" t="s">
        <v>77</v>
      </c>
      <c r="P8" s="22" t="s">
        <v>159</v>
      </c>
      <c r="Q8" s="38" t="s">
        <v>233</v>
      </c>
      <c r="R8" s="20" t="s">
        <v>250</v>
      </c>
      <c r="S8" s="20" t="s">
        <v>113</v>
      </c>
      <c r="T8" s="38" t="s">
        <v>279</v>
      </c>
      <c r="U8" s="20" t="s">
        <v>86</v>
      </c>
      <c r="V8" s="20" t="s">
        <v>86</v>
      </c>
      <c r="W8" s="20" t="str">
        <f t="shared" si="0"/>
        <v>中河 トキエ</v>
      </c>
    </row>
    <row r="9" spans="1:23" x14ac:dyDescent="0.15">
      <c r="A9" s="34"/>
      <c r="B9" s="34"/>
      <c r="C9" s="20">
        <v>7</v>
      </c>
      <c r="D9" s="20" t="s">
        <v>6</v>
      </c>
      <c r="E9" s="20" t="s">
        <v>82</v>
      </c>
      <c r="F9" s="36" t="s">
        <v>24</v>
      </c>
      <c r="G9" s="36" t="s">
        <v>26</v>
      </c>
      <c r="H9" s="20" t="s">
        <v>241</v>
      </c>
      <c r="I9" s="20" t="s">
        <v>240</v>
      </c>
      <c r="J9" s="20"/>
      <c r="K9" s="20" t="s">
        <v>242</v>
      </c>
      <c r="L9" s="36" t="str">
        <f t="shared" si="1"/>
        <v>小松 知江美</v>
      </c>
      <c r="M9" s="46">
        <v>21420</v>
      </c>
      <c r="N9" s="47">
        <f t="shared" ca="1" si="2"/>
        <v>63</v>
      </c>
      <c r="O9" s="45" t="s">
        <v>243</v>
      </c>
      <c r="P9" s="20" t="s">
        <v>18</v>
      </c>
      <c r="Q9" s="20" t="s">
        <v>54</v>
      </c>
      <c r="R9" s="20" t="s">
        <v>240</v>
      </c>
      <c r="S9" s="20" t="s">
        <v>114</v>
      </c>
      <c r="T9" s="38" t="s">
        <v>279</v>
      </c>
      <c r="U9" s="20"/>
      <c r="V9" s="20"/>
      <c r="W9" s="20" t="str">
        <f t="shared" si="0"/>
        <v>小松 知江美</v>
      </c>
    </row>
    <row r="10" spans="1:23" x14ac:dyDescent="0.15">
      <c r="A10" s="34"/>
      <c r="B10" s="34"/>
      <c r="C10" s="20">
        <v>8</v>
      </c>
      <c r="D10" s="37" t="s">
        <v>596</v>
      </c>
      <c r="E10" s="37" t="s">
        <v>78</v>
      </c>
      <c r="F10" s="36" t="s">
        <v>24</v>
      </c>
      <c r="G10" s="36" t="s">
        <v>42</v>
      </c>
      <c r="H10" s="37" t="s">
        <v>41</v>
      </c>
      <c r="I10" s="20" t="s">
        <v>598</v>
      </c>
      <c r="J10" s="20" t="s">
        <v>39</v>
      </c>
      <c r="K10" s="20" t="s">
        <v>600</v>
      </c>
      <c r="L10" s="36" t="str">
        <f t="shared" si="1"/>
        <v>竹村 純子</v>
      </c>
      <c r="M10" s="46">
        <v>22372</v>
      </c>
      <c r="N10" s="47">
        <f t="shared" ca="1" si="2"/>
        <v>60</v>
      </c>
      <c r="O10" s="45" t="s">
        <v>73</v>
      </c>
      <c r="P10" s="22" t="s">
        <v>224</v>
      </c>
      <c r="Q10" s="20" t="s">
        <v>43</v>
      </c>
      <c r="R10" s="20" t="s">
        <v>79</v>
      </c>
      <c r="S10" s="20" t="s">
        <v>374</v>
      </c>
      <c r="T10" s="38" t="s">
        <v>279</v>
      </c>
      <c r="U10" s="20" t="s">
        <v>62</v>
      </c>
      <c r="V10" s="20" t="s">
        <v>62</v>
      </c>
      <c r="W10" s="37" t="str">
        <f t="shared" si="0"/>
        <v>竹村 純子</v>
      </c>
    </row>
    <row r="11" spans="1:23" x14ac:dyDescent="0.15">
      <c r="A11" s="34"/>
      <c r="B11" s="34"/>
      <c r="C11" s="20">
        <v>9</v>
      </c>
      <c r="D11" s="38" t="s">
        <v>46</v>
      </c>
      <c r="E11" s="38" t="s">
        <v>70</v>
      </c>
      <c r="F11" s="36" t="s">
        <v>24</v>
      </c>
      <c r="G11" s="36" t="s">
        <v>58</v>
      </c>
      <c r="H11" s="20" t="s">
        <v>57</v>
      </c>
      <c r="I11" s="20" t="s">
        <v>71</v>
      </c>
      <c r="J11" s="20"/>
      <c r="K11" s="20" t="s">
        <v>59</v>
      </c>
      <c r="L11" s="36" t="str">
        <f t="shared" si="1"/>
        <v>鈴木 陽子</v>
      </c>
      <c r="M11" s="46">
        <v>26709</v>
      </c>
      <c r="N11" s="47">
        <f t="shared" ca="1" si="2"/>
        <v>49</v>
      </c>
      <c r="O11" s="45" t="s">
        <v>73</v>
      </c>
      <c r="P11" s="20" t="s">
        <v>61</v>
      </c>
      <c r="Q11" s="20" t="s">
        <v>60</v>
      </c>
      <c r="R11" s="20" t="s">
        <v>74</v>
      </c>
      <c r="S11" s="38" t="s">
        <v>107</v>
      </c>
      <c r="T11" s="38" t="s">
        <v>279</v>
      </c>
      <c r="U11" s="20" t="s">
        <v>62</v>
      </c>
      <c r="V11" s="20" t="s">
        <v>62</v>
      </c>
      <c r="W11" s="38" t="str">
        <f t="shared" si="0"/>
        <v>鈴木 陽子</v>
      </c>
    </row>
    <row r="12" spans="1:23" x14ac:dyDescent="0.15">
      <c r="A12" s="34"/>
      <c r="B12" s="34"/>
      <c r="C12" s="20">
        <v>10</v>
      </c>
      <c r="D12" s="20" t="s">
        <v>121</v>
      </c>
      <c r="E12" s="20" t="s">
        <v>122</v>
      </c>
      <c r="F12" s="20" t="s">
        <v>44</v>
      </c>
      <c r="G12" s="20" t="s">
        <v>123</v>
      </c>
      <c r="H12" s="20" t="s">
        <v>251</v>
      </c>
      <c r="I12" s="20" t="s">
        <v>252</v>
      </c>
      <c r="J12" s="20" t="s">
        <v>124</v>
      </c>
      <c r="K12" s="20" t="s">
        <v>253</v>
      </c>
      <c r="L12" s="36" t="str">
        <f t="shared" si="1"/>
        <v>飯野 和男</v>
      </c>
      <c r="M12" s="46">
        <v>17677</v>
      </c>
      <c r="N12" s="47">
        <f t="shared" ca="1" si="2"/>
        <v>73</v>
      </c>
      <c r="O12" s="45" t="s">
        <v>119</v>
      </c>
      <c r="P12" s="20" t="s">
        <v>378</v>
      </c>
      <c r="Q12" s="20"/>
      <c r="R12" s="20" t="s">
        <v>254</v>
      </c>
      <c r="S12" s="20" t="s">
        <v>126</v>
      </c>
      <c r="T12" s="20" t="s">
        <v>278</v>
      </c>
      <c r="U12" s="20" t="s">
        <v>156</v>
      </c>
      <c r="V12" s="20"/>
      <c r="W12" s="20" t="str">
        <f t="shared" si="0"/>
        <v>飯野 和男</v>
      </c>
    </row>
    <row r="13" spans="1:23" x14ac:dyDescent="0.15">
      <c r="A13" s="34"/>
      <c r="B13" s="34"/>
      <c r="C13" s="20">
        <v>11</v>
      </c>
      <c r="D13" s="38" t="s">
        <v>603</v>
      </c>
      <c r="E13" s="20" t="s">
        <v>88</v>
      </c>
      <c r="F13" s="36" t="s">
        <v>24</v>
      </c>
      <c r="G13" s="20" t="s">
        <v>116</v>
      </c>
      <c r="H13" s="20" t="s">
        <v>117</v>
      </c>
      <c r="I13" s="20" t="s">
        <v>115</v>
      </c>
      <c r="J13" s="20" t="s">
        <v>115</v>
      </c>
      <c r="K13" s="20" t="s">
        <v>118</v>
      </c>
      <c r="L13" s="36" t="str">
        <f t="shared" si="1"/>
        <v>宮本眞佐枝</v>
      </c>
      <c r="M13" s="46">
        <v>17735</v>
      </c>
      <c r="N13" s="47">
        <f t="shared" ca="1" si="2"/>
        <v>73</v>
      </c>
      <c r="O13" s="45" t="s">
        <v>119</v>
      </c>
      <c r="P13" s="20"/>
      <c r="Q13" s="57" t="s">
        <v>619</v>
      </c>
      <c r="R13" s="20" t="s">
        <v>173</v>
      </c>
      <c r="S13" s="20" t="s">
        <v>151</v>
      </c>
      <c r="T13" s="38" t="s">
        <v>279</v>
      </c>
      <c r="U13" s="20"/>
      <c r="V13" s="20" t="s">
        <v>120</v>
      </c>
      <c r="W13" s="38" t="str">
        <f t="shared" si="0"/>
        <v>宮本眞佐枝</v>
      </c>
    </row>
    <row r="14" spans="1:23" x14ac:dyDescent="0.15">
      <c r="A14" s="34"/>
      <c r="B14" s="34"/>
      <c r="C14" s="20">
        <v>12</v>
      </c>
      <c r="D14" s="38" t="s">
        <v>96</v>
      </c>
      <c r="E14" s="20" t="s">
        <v>97</v>
      </c>
      <c r="F14" s="20" t="s">
        <v>44</v>
      </c>
      <c r="G14" s="20" t="s">
        <v>98</v>
      </c>
      <c r="H14" s="20" t="s">
        <v>99</v>
      </c>
      <c r="I14" s="20" t="s">
        <v>102</v>
      </c>
      <c r="J14" s="20" t="s">
        <v>100</v>
      </c>
      <c r="K14" s="20" t="s">
        <v>101</v>
      </c>
      <c r="L14" s="36" t="str">
        <f t="shared" si="1"/>
        <v>永野 哲夫</v>
      </c>
      <c r="M14" s="46">
        <v>17186</v>
      </c>
      <c r="N14" s="47">
        <f t="shared" ca="1" si="2"/>
        <v>75</v>
      </c>
      <c r="O14" s="45" t="s">
        <v>103</v>
      </c>
      <c r="P14" s="20" t="s">
        <v>379</v>
      </c>
      <c r="Q14" s="20"/>
      <c r="R14" s="20" t="s">
        <v>105</v>
      </c>
      <c r="S14" s="20" t="s">
        <v>106</v>
      </c>
      <c r="T14" s="20" t="s">
        <v>280</v>
      </c>
      <c r="U14" s="20"/>
      <c r="V14" s="20"/>
      <c r="W14" s="38" t="str">
        <f t="shared" si="0"/>
        <v>永野 哲夫</v>
      </c>
    </row>
    <row r="15" spans="1:23" x14ac:dyDescent="0.15">
      <c r="A15" s="34"/>
      <c r="B15" s="34"/>
      <c r="C15" s="20">
        <v>13</v>
      </c>
      <c r="D15" s="38" t="s">
        <v>255</v>
      </c>
      <c r="E15" s="20" t="s">
        <v>133</v>
      </c>
      <c r="F15" s="20" t="s">
        <v>256</v>
      </c>
      <c r="G15" s="20" t="s">
        <v>134</v>
      </c>
      <c r="H15" s="20" t="s">
        <v>135</v>
      </c>
      <c r="I15" s="20" t="s">
        <v>136</v>
      </c>
      <c r="J15" s="20" t="s">
        <v>257</v>
      </c>
      <c r="K15" s="20" t="s">
        <v>258</v>
      </c>
      <c r="L15" s="36" t="str">
        <f t="shared" si="1"/>
        <v>佐賀 勇</v>
      </c>
      <c r="M15" s="46">
        <v>15667</v>
      </c>
      <c r="N15" s="47">
        <f t="shared" ca="1" si="2"/>
        <v>79</v>
      </c>
      <c r="O15" s="45" t="s">
        <v>137</v>
      </c>
      <c r="P15" s="20" t="s">
        <v>620</v>
      </c>
      <c r="Q15" s="20" t="s">
        <v>389</v>
      </c>
      <c r="R15" s="20" t="s">
        <v>257</v>
      </c>
      <c r="S15" s="20" t="s">
        <v>140</v>
      </c>
      <c r="T15" s="20" t="s">
        <v>278</v>
      </c>
      <c r="U15" s="20" t="s">
        <v>141</v>
      </c>
      <c r="V15" s="20" t="s">
        <v>141</v>
      </c>
      <c r="W15" s="38" t="str">
        <f t="shared" si="0"/>
        <v>佐賀 勇</v>
      </c>
    </row>
    <row r="16" spans="1:23" x14ac:dyDescent="0.15">
      <c r="A16" s="34"/>
      <c r="B16" s="34"/>
      <c r="C16" s="20">
        <v>14</v>
      </c>
      <c r="D16" s="38" t="s">
        <v>142</v>
      </c>
      <c r="E16" s="20" t="s">
        <v>143</v>
      </c>
      <c r="F16" s="20" t="s">
        <v>44</v>
      </c>
      <c r="G16" s="20" t="s">
        <v>144</v>
      </c>
      <c r="H16" s="20" t="s">
        <v>145</v>
      </c>
      <c r="I16" s="20" t="s">
        <v>146</v>
      </c>
      <c r="J16" s="20" t="s">
        <v>146</v>
      </c>
      <c r="K16" s="20" t="s">
        <v>194</v>
      </c>
      <c r="L16" s="36" t="str">
        <f t="shared" si="1"/>
        <v>菅谷 健一</v>
      </c>
      <c r="M16" s="46">
        <v>18046</v>
      </c>
      <c r="N16" s="47">
        <f t="shared" ca="1" si="2"/>
        <v>72</v>
      </c>
      <c r="O16" s="45" t="s">
        <v>147</v>
      </c>
      <c r="P16" s="20" t="s">
        <v>621</v>
      </c>
      <c r="Q16" s="22" t="s">
        <v>390</v>
      </c>
      <c r="R16" s="20" t="s">
        <v>149</v>
      </c>
      <c r="S16" s="20" t="s">
        <v>150</v>
      </c>
      <c r="T16" s="20" t="s">
        <v>278</v>
      </c>
      <c r="U16" s="20" t="s">
        <v>155</v>
      </c>
      <c r="V16" s="20"/>
      <c r="W16" s="38" t="str">
        <f t="shared" si="0"/>
        <v>菅谷 健一</v>
      </c>
    </row>
    <row r="17" spans="1:23" x14ac:dyDescent="0.15">
      <c r="A17" s="34"/>
      <c r="B17" s="34"/>
      <c r="C17" s="20">
        <v>15</v>
      </c>
      <c r="D17" s="38" t="s">
        <v>160</v>
      </c>
      <c r="E17" s="36" t="s">
        <v>161</v>
      </c>
      <c r="F17" s="36" t="s">
        <v>24</v>
      </c>
      <c r="G17" s="38" t="s">
        <v>162</v>
      </c>
      <c r="H17" s="38" t="s">
        <v>262</v>
      </c>
      <c r="I17" s="20"/>
      <c r="J17" s="20"/>
      <c r="K17" s="38" t="s">
        <v>268</v>
      </c>
      <c r="L17" s="36" t="str">
        <f t="shared" si="1"/>
        <v>福田 治美</v>
      </c>
      <c r="M17" s="46">
        <v>25207</v>
      </c>
      <c r="N17" s="47">
        <f t="shared" ca="1" si="2"/>
        <v>53</v>
      </c>
      <c r="O17" s="45" t="s">
        <v>83</v>
      </c>
      <c r="P17" s="20"/>
      <c r="Q17" s="20" t="s">
        <v>391</v>
      </c>
      <c r="R17" s="38" t="s">
        <v>273</v>
      </c>
      <c r="S17" s="38" t="s">
        <v>272</v>
      </c>
      <c r="T17" s="20" t="s">
        <v>280</v>
      </c>
      <c r="U17" s="38" t="s">
        <v>163</v>
      </c>
      <c r="V17" s="20"/>
      <c r="W17" s="38" t="str">
        <f t="shared" si="0"/>
        <v>福田 治美</v>
      </c>
    </row>
    <row r="18" spans="1:23" x14ac:dyDescent="0.15">
      <c r="A18" s="34"/>
      <c r="B18" s="34"/>
      <c r="C18" s="20">
        <v>16</v>
      </c>
      <c r="D18" s="38" t="s">
        <v>165</v>
      </c>
      <c r="E18" s="36" t="s">
        <v>166</v>
      </c>
      <c r="F18" s="36" t="s">
        <v>24</v>
      </c>
      <c r="G18" s="38" t="s">
        <v>167</v>
      </c>
      <c r="H18" s="38" t="s">
        <v>168</v>
      </c>
      <c r="I18" s="20" t="s">
        <v>169</v>
      </c>
      <c r="J18" s="20"/>
      <c r="K18" s="38" t="s">
        <v>170</v>
      </c>
      <c r="L18" s="36" t="str">
        <f t="shared" si="1"/>
        <v>合田 由美</v>
      </c>
      <c r="M18" s="46">
        <v>20917</v>
      </c>
      <c r="N18" s="47">
        <f t="shared" ca="1" si="2"/>
        <v>64</v>
      </c>
      <c r="O18" s="45" t="s">
        <v>83</v>
      </c>
      <c r="P18" s="20"/>
      <c r="Q18" s="20" t="s">
        <v>471</v>
      </c>
      <c r="R18" s="38" t="s">
        <v>172</v>
      </c>
      <c r="S18" s="38" t="s">
        <v>171</v>
      </c>
      <c r="T18" s="38" t="s">
        <v>279</v>
      </c>
      <c r="U18" s="38"/>
      <c r="V18" s="20"/>
      <c r="W18" s="38" t="str">
        <f t="shared" si="0"/>
        <v>合田 由美</v>
      </c>
    </row>
    <row r="19" spans="1:23" x14ac:dyDescent="0.15">
      <c r="A19" s="34" t="str">
        <f t="shared" ref="A19:A21" si="3">IF(ISBLANK(U19),"","○")</f>
        <v/>
      </c>
      <c r="B19" s="34"/>
      <c r="C19" s="20">
        <v>17</v>
      </c>
      <c r="D19" s="38" t="s">
        <v>179</v>
      </c>
      <c r="E19" s="36" t="s">
        <v>223</v>
      </c>
      <c r="F19" s="36" t="s">
        <v>24</v>
      </c>
      <c r="G19" s="38" t="s">
        <v>188</v>
      </c>
      <c r="H19" s="38" t="s">
        <v>189</v>
      </c>
      <c r="I19" s="20" t="s">
        <v>190</v>
      </c>
      <c r="J19" s="20"/>
      <c r="K19" s="38" t="s">
        <v>191</v>
      </c>
      <c r="L19" s="36" t="str">
        <f t="shared" si="1"/>
        <v>枝松 一美</v>
      </c>
      <c r="M19" s="46">
        <v>18764</v>
      </c>
      <c r="N19" s="47">
        <f t="shared" ca="1" si="2"/>
        <v>70</v>
      </c>
      <c r="O19" s="45" t="s">
        <v>192</v>
      </c>
      <c r="P19" s="20" t="s">
        <v>626</v>
      </c>
      <c r="Q19" s="20" t="s">
        <v>392</v>
      </c>
      <c r="R19" s="38" t="s">
        <v>193</v>
      </c>
      <c r="S19" s="38" t="s">
        <v>204</v>
      </c>
      <c r="T19" s="38" t="s">
        <v>279</v>
      </c>
      <c r="U19" s="38"/>
      <c r="V19" s="20"/>
      <c r="W19" s="38" t="str">
        <f t="shared" si="0"/>
        <v>枝松 一美</v>
      </c>
    </row>
    <row r="20" spans="1:23" x14ac:dyDescent="0.15">
      <c r="A20" s="34" t="str">
        <f t="shared" si="3"/>
        <v/>
      </c>
      <c r="B20" s="34"/>
      <c r="C20" s="20">
        <v>18</v>
      </c>
      <c r="D20" s="38" t="s">
        <v>259</v>
      </c>
      <c r="E20" s="36" t="s">
        <v>174</v>
      </c>
      <c r="F20" s="20" t="s">
        <v>44</v>
      </c>
      <c r="G20" s="38" t="s">
        <v>175</v>
      </c>
      <c r="H20" s="38" t="s">
        <v>261</v>
      </c>
      <c r="I20" s="38" t="s">
        <v>266</v>
      </c>
      <c r="J20" s="38" t="s">
        <v>176</v>
      </c>
      <c r="K20" s="38" t="s">
        <v>267</v>
      </c>
      <c r="L20" s="36" t="str">
        <f t="shared" si="1"/>
        <v>渡邉 孝信</v>
      </c>
      <c r="M20" s="46">
        <v>17589</v>
      </c>
      <c r="N20" s="47">
        <f t="shared" ca="1" si="2"/>
        <v>74</v>
      </c>
      <c r="O20" s="45" t="s">
        <v>83</v>
      </c>
      <c r="P20" s="20" t="s">
        <v>622</v>
      </c>
      <c r="Q20" s="20" t="s">
        <v>393</v>
      </c>
      <c r="R20" s="38" t="s">
        <v>266</v>
      </c>
      <c r="S20" s="38" t="s">
        <v>271</v>
      </c>
      <c r="T20" s="20" t="s">
        <v>278</v>
      </c>
      <c r="U20" s="38"/>
      <c r="V20" s="20"/>
      <c r="W20" s="38" t="str">
        <f t="shared" si="0"/>
        <v>渡邉 孝信</v>
      </c>
    </row>
    <row r="21" spans="1:23" x14ac:dyDescent="0.15">
      <c r="A21" s="34" t="str">
        <f t="shared" si="3"/>
        <v/>
      </c>
      <c r="B21" s="34"/>
      <c r="C21" s="20">
        <v>19</v>
      </c>
      <c r="D21" s="38" t="s">
        <v>181</v>
      </c>
      <c r="E21" s="36" t="s">
        <v>182</v>
      </c>
      <c r="F21" s="36" t="s">
        <v>24</v>
      </c>
      <c r="G21" s="38" t="s">
        <v>185</v>
      </c>
      <c r="H21" s="38" t="s">
        <v>263</v>
      </c>
      <c r="I21" s="38" t="s">
        <v>269</v>
      </c>
      <c r="J21" s="38" t="s">
        <v>186</v>
      </c>
      <c r="K21" s="38" t="s">
        <v>270</v>
      </c>
      <c r="L21" s="36" t="str">
        <f t="shared" si="1"/>
        <v>青木 美耶子</v>
      </c>
      <c r="M21" s="46">
        <v>16578</v>
      </c>
      <c r="N21" s="47">
        <f t="shared" ca="1" si="2"/>
        <v>76</v>
      </c>
      <c r="O21" s="45" t="s">
        <v>187</v>
      </c>
      <c r="P21" s="20"/>
      <c r="Q21" s="20" t="s">
        <v>394</v>
      </c>
      <c r="R21" s="38" t="s">
        <v>270</v>
      </c>
      <c r="S21" s="38" t="s">
        <v>203</v>
      </c>
      <c r="T21" s="38" t="s">
        <v>279</v>
      </c>
      <c r="U21" s="38"/>
      <c r="V21" s="20"/>
      <c r="W21" s="38" t="str">
        <f t="shared" ref="W21:W23" si="4">D21</f>
        <v>青木 美耶子</v>
      </c>
    </row>
    <row r="22" spans="1:23" x14ac:dyDescent="0.15">
      <c r="A22" s="34"/>
      <c r="B22" s="34"/>
      <c r="C22" s="20">
        <v>20</v>
      </c>
      <c r="D22" s="38" t="s">
        <v>208</v>
      </c>
      <c r="E22" s="36" t="s">
        <v>209</v>
      </c>
      <c r="F22" s="36" t="s">
        <v>44</v>
      </c>
      <c r="G22" s="38" t="s">
        <v>210</v>
      </c>
      <c r="H22" s="38" t="s">
        <v>211</v>
      </c>
      <c r="I22" s="38" t="s">
        <v>212</v>
      </c>
      <c r="J22" s="38" t="s">
        <v>212</v>
      </c>
      <c r="K22" s="56" t="s">
        <v>614</v>
      </c>
      <c r="L22" s="36" t="str">
        <f t="shared" si="1"/>
        <v>橋本 和男</v>
      </c>
      <c r="M22" s="46">
        <v>18169</v>
      </c>
      <c r="N22" s="47">
        <f t="shared" ca="1" si="2"/>
        <v>72</v>
      </c>
      <c r="O22" s="45" t="s">
        <v>49</v>
      </c>
      <c r="P22" s="38" t="s">
        <v>623</v>
      </c>
      <c r="Q22" s="20" t="s">
        <v>396</v>
      </c>
      <c r="R22" s="38" t="s">
        <v>215</v>
      </c>
      <c r="S22" s="38" t="s">
        <v>236</v>
      </c>
      <c r="T22" s="20" t="s">
        <v>278</v>
      </c>
      <c r="U22" s="38" t="s">
        <v>216</v>
      </c>
      <c r="V22" s="20"/>
      <c r="W22" s="38" t="str">
        <f t="shared" si="4"/>
        <v>橋本 和男</v>
      </c>
    </row>
    <row r="23" spans="1:23" x14ac:dyDescent="0.15">
      <c r="A23" s="34"/>
      <c r="B23" s="34"/>
      <c r="C23" s="20">
        <v>21</v>
      </c>
      <c r="D23" s="38" t="s">
        <v>217</v>
      </c>
      <c r="E23" s="36" t="s">
        <v>218</v>
      </c>
      <c r="F23" s="36" t="s">
        <v>184</v>
      </c>
      <c r="G23" s="36" t="s">
        <v>25</v>
      </c>
      <c r="H23" s="38" t="s">
        <v>219</v>
      </c>
      <c r="I23" s="38" t="s">
        <v>220</v>
      </c>
      <c r="J23" s="38" t="s">
        <v>220</v>
      </c>
      <c r="K23" s="38" t="s">
        <v>221</v>
      </c>
      <c r="L23" s="36" t="str">
        <f t="shared" si="1"/>
        <v>坂井 由美子</v>
      </c>
      <c r="M23" s="46">
        <v>20268</v>
      </c>
      <c r="N23" s="47">
        <f t="shared" ca="1" si="2"/>
        <v>66</v>
      </c>
      <c r="O23" s="45" t="s">
        <v>83</v>
      </c>
      <c r="P23" s="20"/>
      <c r="Q23" s="20" t="s">
        <v>397</v>
      </c>
      <c r="R23" s="38" t="s">
        <v>239</v>
      </c>
      <c r="S23" s="38" t="s">
        <v>238</v>
      </c>
      <c r="T23" s="38" t="s">
        <v>279</v>
      </c>
      <c r="U23" s="20" t="s">
        <v>62</v>
      </c>
      <c r="V23" s="20"/>
      <c r="W23" s="38" t="str">
        <f t="shared" si="4"/>
        <v>坂井 由美子</v>
      </c>
    </row>
    <row r="24" spans="1:23" x14ac:dyDescent="0.15">
      <c r="A24" s="34"/>
      <c r="B24" s="34"/>
      <c r="C24" s="20">
        <v>22</v>
      </c>
      <c r="D24" s="38" t="s">
        <v>227</v>
      </c>
      <c r="E24" s="36" t="s">
        <v>234</v>
      </c>
      <c r="F24" s="36" t="s">
        <v>44</v>
      </c>
      <c r="G24" s="36" t="s">
        <v>25</v>
      </c>
      <c r="H24" s="38" t="s">
        <v>228</v>
      </c>
      <c r="I24" s="38" t="s">
        <v>229</v>
      </c>
      <c r="J24" s="38" t="s">
        <v>229</v>
      </c>
      <c r="K24" s="38" t="s">
        <v>230</v>
      </c>
      <c r="L24" s="36" t="str">
        <f t="shared" ref="L24:L26" si="5">D24</f>
        <v>石田 宣久</v>
      </c>
      <c r="M24" s="46">
        <v>17444</v>
      </c>
      <c r="N24" s="47">
        <f t="shared" ca="1" si="2"/>
        <v>74</v>
      </c>
      <c r="O24" s="45" t="s">
        <v>83</v>
      </c>
      <c r="P24" s="20" t="s">
        <v>624</v>
      </c>
      <c r="Q24" s="20" t="s">
        <v>398</v>
      </c>
      <c r="R24" s="38" t="s">
        <v>237</v>
      </c>
      <c r="S24" s="38" t="s">
        <v>235</v>
      </c>
      <c r="T24" s="20" t="s">
        <v>278</v>
      </c>
      <c r="U24" s="38"/>
      <c r="V24" s="20"/>
      <c r="W24" s="38" t="str">
        <f t="shared" ref="W24:W28" si="6">D24</f>
        <v>石田 宣久</v>
      </c>
    </row>
    <row r="25" spans="1:23" s="48" customFormat="1" x14ac:dyDescent="0.15">
      <c r="A25" s="35"/>
      <c r="B25" s="35"/>
      <c r="C25" s="20">
        <v>23</v>
      </c>
      <c r="D25" s="38" t="s">
        <v>415</v>
      </c>
      <c r="E25" s="43" t="s">
        <v>418</v>
      </c>
      <c r="F25" s="36" t="s">
        <v>24</v>
      </c>
      <c r="G25" s="36" t="s">
        <v>416</v>
      </c>
      <c r="H25" s="38" t="s">
        <v>417</v>
      </c>
      <c r="I25" s="38" t="s">
        <v>486</v>
      </c>
      <c r="J25" s="38" t="s">
        <v>486</v>
      </c>
      <c r="K25" s="38" t="s">
        <v>443</v>
      </c>
      <c r="L25" s="36" t="str">
        <f t="shared" si="5"/>
        <v>井出 和子</v>
      </c>
      <c r="M25" s="49">
        <v>19755</v>
      </c>
      <c r="N25" s="50">
        <f t="shared" ca="1" si="2"/>
        <v>68</v>
      </c>
      <c r="O25" s="51" t="s">
        <v>488</v>
      </c>
      <c r="P25" s="38"/>
      <c r="Q25" s="38" t="s">
        <v>447</v>
      </c>
      <c r="R25" s="38" t="s">
        <v>490</v>
      </c>
      <c r="S25" s="38" t="s">
        <v>492</v>
      </c>
      <c r="T25" s="38" t="s">
        <v>494</v>
      </c>
      <c r="U25" s="38" t="s">
        <v>495</v>
      </c>
      <c r="V25" s="38"/>
      <c r="W25" s="38" t="str">
        <f t="shared" si="6"/>
        <v>井出 和子</v>
      </c>
    </row>
    <row r="26" spans="1:23" s="48" customFormat="1" x14ac:dyDescent="0.15">
      <c r="A26" s="35"/>
      <c r="B26" s="35"/>
      <c r="C26" s="20">
        <v>24</v>
      </c>
      <c r="D26" s="38" t="s">
        <v>419</v>
      </c>
      <c r="E26" s="43" t="s">
        <v>420</v>
      </c>
      <c r="F26" s="36" t="s">
        <v>44</v>
      </c>
      <c r="G26" s="36" t="s">
        <v>438</v>
      </c>
      <c r="H26" s="38" t="s">
        <v>437</v>
      </c>
      <c r="I26" s="38" t="s">
        <v>636</v>
      </c>
      <c r="J26" s="38"/>
      <c r="K26" s="38" t="s">
        <v>440</v>
      </c>
      <c r="L26" s="36" t="str">
        <f t="shared" si="5"/>
        <v>能村 幸雄</v>
      </c>
      <c r="M26" s="49">
        <v>19402</v>
      </c>
      <c r="N26" s="50">
        <f t="shared" ca="1" si="2"/>
        <v>69</v>
      </c>
      <c r="O26" s="51" t="s">
        <v>83</v>
      </c>
      <c r="P26" s="38" t="s">
        <v>637</v>
      </c>
      <c r="Q26" s="38" t="s">
        <v>638</v>
      </c>
      <c r="R26" s="38" t="s">
        <v>636</v>
      </c>
      <c r="S26" s="38" t="s">
        <v>647</v>
      </c>
      <c r="T26" s="38" t="s">
        <v>278</v>
      </c>
      <c r="U26" s="38"/>
      <c r="V26" s="38"/>
      <c r="W26" s="38" t="str">
        <f t="shared" si="6"/>
        <v>能村 幸雄</v>
      </c>
    </row>
    <row r="27" spans="1:23" s="48" customFormat="1" x14ac:dyDescent="0.15">
      <c r="A27" s="35"/>
      <c r="B27" s="35"/>
      <c r="C27" s="20">
        <v>25</v>
      </c>
      <c r="D27" s="38" t="s">
        <v>424</v>
      </c>
      <c r="E27" s="43" t="s">
        <v>426</v>
      </c>
      <c r="F27" s="36" t="s">
        <v>24</v>
      </c>
      <c r="G27" s="36" t="s">
        <v>503</v>
      </c>
      <c r="H27" s="38" t="s">
        <v>427</v>
      </c>
      <c r="I27" s="38" t="s">
        <v>429</v>
      </c>
      <c r="J27" s="38"/>
      <c r="K27" s="38" t="s">
        <v>428</v>
      </c>
      <c r="L27" s="36" t="str">
        <f t="shared" ref="L27:L28" si="7">D27</f>
        <v>三宅 千恵</v>
      </c>
      <c r="M27" s="49">
        <v>21645</v>
      </c>
      <c r="N27" s="50">
        <f t="shared" ca="1" si="2"/>
        <v>62</v>
      </c>
      <c r="O27" s="51" t="s">
        <v>504</v>
      </c>
      <c r="P27" s="38" t="s">
        <v>625</v>
      </c>
      <c r="Q27" s="38" t="s">
        <v>627</v>
      </c>
      <c r="R27" s="38" t="s">
        <v>508</v>
      </c>
      <c r="S27" s="38" t="s">
        <v>510</v>
      </c>
      <c r="T27" s="38" t="s">
        <v>494</v>
      </c>
      <c r="U27" s="38"/>
      <c r="V27" s="38"/>
      <c r="W27" s="38" t="str">
        <f t="shared" si="6"/>
        <v>三宅 千恵</v>
      </c>
    </row>
    <row r="28" spans="1:23" s="48" customFormat="1" x14ac:dyDescent="0.15">
      <c r="A28" s="35"/>
      <c r="B28" s="35"/>
      <c r="C28" s="20">
        <v>26</v>
      </c>
      <c r="D28" s="38" t="s">
        <v>639</v>
      </c>
      <c r="E28" s="36" t="s">
        <v>640</v>
      </c>
      <c r="F28" s="36" t="s">
        <v>24</v>
      </c>
      <c r="G28" s="36" t="s">
        <v>641</v>
      </c>
      <c r="H28" s="59" t="s">
        <v>642</v>
      </c>
      <c r="I28" s="60" t="s">
        <v>643</v>
      </c>
      <c r="J28" s="60" t="s">
        <v>643</v>
      </c>
      <c r="K28" s="60" t="s">
        <v>644</v>
      </c>
      <c r="L28" s="36" t="str">
        <f t="shared" si="7"/>
        <v>畠山 奈津子</v>
      </c>
      <c r="M28" s="49">
        <v>26005</v>
      </c>
      <c r="N28" s="50">
        <f t="shared" ca="1" si="2"/>
        <v>51</v>
      </c>
      <c r="O28" s="51" t="s">
        <v>73</v>
      </c>
      <c r="P28" s="38" t="s">
        <v>645</v>
      </c>
      <c r="Q28" s="38" t="s">
        <v>645</v>
      </c>
      <c r="R28" s="38" t="s">
        <v>615</v>
      </c>
      <c r="S28" s="38" t="s">
        <v>646</v>
      </c>
      <c r="T28" s="38" t="s">
        <v>279</v>
      </c>
      <c r="U28" s="38"/>
      <c r="V28" s="38"/>
      <c r="W28" s="38" t="str">
        <f t="shared" si="6"/>
        <v>畠山 奈津子</v>
      </c>
    </row>
    <row r="29" spans="1:23" x14ac:dyDescent="0.15">
      <c r="A29" s="23">
        <f>COUNTIF(A3:A27,"○")</f>
        <v>0</v>
      </c>
      <c r="E29" s="39" t="s">
        <v>153</v>
      </c>
      <c r="F29" s="40">
        <f>COUNTIF(F3:F28,"女")</f>
        <v>15</v>
      </c>
      <c r="H29" s="40">
        <f>COUNTIF(H3:H28,"*稲城市*")</f>
        <v>22</v>
      </c>
      <c r="M29" s="22">
        <f ca="1">COUNTIF(N3:N28,"&gt;=60")</f>
        <v>23</v>
      </c>
      <c r="N29" s="58">
        <f ca="1">SUM(N3:N28)/COUNT(N3:N28)</f>
        <v>69.192307692307693</v>
      </c>
    </row>
    <row r="30" spans="1:23" x14ac:dyDescent="0.15">
      <c r="E30" s="41" t="s">
        <v>152</v>
      </c>
      <c r="F30" s="34">
        <f>COUNTIF(F3:F28,"男")</f>
        <v>11</v>
      </c>
      <c r="N30" s="52"/>
    </row>
    <row r="31" spans="1:23" x14ac:dyDescent="0.15">
      <c r="E31" s="41" t="s">
        <v>154</v>
      </c>
      <c r="F31" s="34">
        <f>F29+F30</f>
        <v>26</v>
      </c>
    </row>
    <row r="43" s="22" customFormat="1" x14ac:dyDescent="0.15"/>
    <row r="44" s="22" customFormat="1" x14ac:dyDescent="0.15"/>
    <row r="45" s="22" customFormat="1" x14ac:dyDescent="0.15"/>
    <row r="46" s="22" customFormat="1" x14ac:dyDescent="0.15"/>
    <row r="47" s="22" customFormat="1" x14ac:dyDescent="0.15"/>
    <row r="48" s="22" customFormat="1" x14ac:dyDescent="0.15"/>
    <row r="49" s="22" customFormat="1" x14ac:dyDescent="0.15"/>
    <row r="50" s="22" customFormat="1" x14ac:dyDescent="0.15"/>
    <row r="51" s="22" customFormat="1" x14ac:dyDescent="0.15"/>
    <row r="52" s="22" customFormat="1" x14ac:dyDescent="0.15"/>
    <row r="53" s="22" customFormat="1" x14ac:dyDescent="0.15"/>
    <row r="54" s="22" customFormat="1" x14ac:dyDescent="0.15"/>
    <row r="55" s="22" customFormat="1" x14ac:dyDescent="0.15"/>
    <row r="56" s="22" customFormat="1" x14ac:dyDescent="0.15"/>
    <row r="57" s="22" customFormat="1" x14ac:dyDescent="0.15"/>
    <row r="58" s="22" customFormat="1" x14ac:dyDescent="0.15"/>
    <row r="59" s="22" customFormat="1" x14ac:dyDescent="0.15"/>
    <row r="60" s="22" customFormat="1" x14ac:dyDescent="0.15"/>
  </sheetData>
  <phoneticPr fontId="2"/>
  <hyperlinks>
    <hyperlink ref="P26" r:id="rId1" xr:uid="{405741BA-160E-4C6E-9C8F-331FD2E6EF31}"/>
    <hyperlink ref="Q26" r:id="rId2" xr:uid="{F5A2792F-27E9-4E8F-BBC4-E5C9C5E8AAD0}"/>
  </hyperlinks>
  <pageMargins left="0.25" right="0.25" top="0.75" bottom="0.75" header="0.3" footer="0.3"/>
  <pageSetup paperSize="9" orientation="landscape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4"/>
  <sheetViews>
    <sheetView tabSelected="1" zoomScale="80" zoomScaleNormal="80" workbookViewId="0">
      <selection activeCell="I3" sqref="I3:J28"/>
    </sheetView>
  </sheetViews>
  <sheetFormatPr defaultRowHeight="21" customHeight="1" x14ac:dyDescent="0.15"/>
  <cols>
    <col min="1" max="1" width="5.25" customWidth="1"/>
    <col min="2" max="2" width="13.375" bestFit="1" customWidth="1"/>
    <col min="3" max="3" width="5.25" style="5" customWidth="1"/>
    <col min="4" max="4" width="21.25" customWidth="1"/>
    <col min="5" max="5" width="8.75" bestFit="1" customWidth="1"/>
    <col min="6" max="6" width="21.5" bestFit="1" customWidth="1"/>
    <col min="7" max="7" width="5.125" style="5" customWidth="1"/>
    <col min="8" max="8" width="23.375" bestFit="1" customWidth="1"/>
    <col min="9" max="9" width="42.625" customWidth="1"/>
    <col min="10" max="10" width="48.5" customWidth="1"/>
  </cols>
  <sheetData>
    <row r="1" spans="1:11" ht="21" customHeight="1" thickBot="1" x14ac:dyDescent="0.2">
      <c r="A1" s="61"/>
      <c r="B1" s="81" t="s">
        <v>617</v>
      </c>
      <c r="C1" s="82"/>
      <c r="D1" s="82"/>
      <c r="E1" s="82"/>
      <c r="F1" s="82"/>
      <c r="G1" s="82"/>
      <c r="H1" s="82"/>
      <c r="I1" s="82"/>
      <c r="J1" s="62">
        <f ca="1">TODAY()</f>
        <v>44650</v>
      </c>
    </row>
    <row r="2" spans="1:11" ht="21" customHeight="1" thickBot="1" x14ac:dyDescent="0.2">
      <c r="A2" s="63" t="s">
        <v>34</v>
      </c>
      <c r="B2" s="64" t="s">
        <v>35</v>
      </c>
      <c r="C2" s="64" t="s">
        <v>616</v>
      </c>
      <c r="D2" s="64" t="s">
        <v>36</v>
      </c>
      <c r="E2" s="64" t="s">
        <v>286</v>
      </c>
      <c r="F2" s="64" t="s">
        <v>38</v>
      </c>
      <c r="G2" s="65" t="s">
        <v>281</v>
      </c>
      <c r="H2" s="64" t="s">
        <v>45</v>
      </c>
      <c r="I2" s="64" t="s">
        <v>50</v>
      </c>
      <c r="J2" s="66" t="s">
        <v>51</v>
      </c>
      <c r="K2" s="5"/>
    </row>
    <row r="3" spans="1:11" ht="21" customHeight="1" x14ac:dyDescent="0.15">
      <c r="A3" s="71">
        <f>詳細会員名簿!C3</f>
        <v>1</v>
      </c>
      <c r="B3" s="67" t="str">
        <f>詳細会員名簿!D3</f>
        <v>坂本 久善</v>
      </c>
      <c r="C3" s="68" t="str">
        <f>詳細会員名簿!F3</f>
        <v>男</v>
      </c>
      <c r="D3" s="69" t="s">
        <v>628</v>
      </c>
      <c r="E3" s="68" t="str">
        <f ca="1">IF(詳細会員名簿!N3&lt;10,"10才未満",INT(詳細会員名簿!N3/10)&amp;"0代")</f>
        <v>70代</v>
      </c>
      <c r="F3" s="69" t="str">
        <f>詳細会員名簿!I3</f>
        <v>042-378-6077</v>
      </c>
      <c r="G3" s="68" t="str">
        <f>IF(ISBLANK(詳細会員名簿!J3),"","○")</f>
        <v>○</v>
      </c>
      <c r="H3" s="69" t="str">
        <f>詳細会員名簿!K3</f>
        <v>090-7223-2017</v>
      </c>
      <c r="I3" s="223" t="str">
        <f>詳細会員名簿!P3</f>
        <v>h-y-sakamoto@ttv.ne.jp</v>
      </c>
      <c r="J3" s="224" t="str">
        <f>詳細会員名簿!Q3</f>
        <v>h-s-qchan999@docomo.ne.jp</v>
      </c>
    </row>
    <row r="4" spans="1:11" ht="21" customHeight="1" x14ac:dyDescent="0.15">
      <c r="A4" s="71">
        <f>詳細会員名簿!C4</f>
        <v>2</v>
      </c>
      <c r="B4" s="70" t="str">
        <f>詳細会員名簿!D4</f>
        <v>鳥本 喜英</v>
      </c>
      <c r="C4" s="45" t="str">
        <f>詳細会員名簿!F4</f>
        <v>男</v>
      </c>
      <c r="D4" s="71" t="s">
        <v>629</v>
      </c>
      <c r="E4" s="45" t="str">
        <f ca="1">IF(詳細会員名簿!N4&lt;10,"10才未満",INT(詳細会員名簿!N4/10)&amp;"0代")</f>
        <v>70代</v>
      </c>
      <c r="F4" s="71" t="str">
        <f>詳細会員名簿!I4</f>
        <v>042-377-8208</v>
      </c>
      <c r="G4" s="68" t="str">
        <f>IF(ISBLANK(詳細会員名簿!J4),"","○")</f>
        <v>○</v>
      </c>
      <c r="H4" s="71" t="str">
        <f>詳細会員名簿!K4</f>
        <v>090-9306-9194</v>
      </c>
      <c r="I4" s="225" t="str">
        <f>詳細会員名簿!P4</f>
        <v>nobtorimoto@kind.ocn.ne.jp</v>
      </c>
      <c r="J4" s="226" t="str">
        <f>詳細会員名簿!Q4</f>
        <v>nobtorimoto@ezweb.ne.jp</v>
      </c>
    </row>
    <row r="5" spans="1:11" ht="21" customHeight="1" x14ac:dyDescent="0.15">
      <c r="A5" s="71">
        <f>詳細会員名簿!C5</f>
        <v>3</v>
      </c>
      <c r="B5" s="70" t="str">
        <f>詳細会員名簿!D5</f>
        <v>三瓶 セツ</v>
      </c>
      <c r="C5" s="45" t="str">
        <f>詳細会員名簿!F5</f>
        <v>女</v>
      </c>
      <c r="D5" s="71" t="s">
        <v>630</v>
      </c>
      <c r="E5" s="45" t="str">
        <f ca="1">IF(詳細会員名簿!N5&lt;10,"10才未満",INT(詳細会員名簿!N5/10)&amp;"0代")</f>
        <v>70代</v>
      </c>
      <c r="F5" s="71" t="str">
        <f>詳細会員名簿!I5</f>
        <v>042-377-7751</v>
      </c>
      <c r="G5" s="68" t="str">
        <f>IF(ISBLANK(詳細会員名簿!J5),"","○")</f>
        <v>○</v>
      </c>
      <c r="H5" s="71" t="str">
        <f>詳細会員名簿!K5</f>
        <v>080-1139-7244</v>
      </c>
      <c r="I5" s="225" t="str">
        <f>詳細会員名簿!P5</f>
        <v>mikame825@gmail.com</v>
      </c>
      <c r="J5" s="226" t="str">
        <f>詳細会員名簿!Q5</f>
        <v>mnk.mt.s@docomo.ne.jp</v>
      </c>
    </row>
    <row r="6" spans="1:11" ht="21" customHeight="1" x14ac:dyDescent="0.15">
      <c r="A6" s="71">
        <f>詳細会員名簿!C6</f>
        <v>4</v>
      </c>
      <c r="B6" s="70" t="str">
        <f>詳細会員名簿!D6</f>
        <v>吉倉 洋治</v>
      </c>
      <c r="C6" s="45" t="str">
        <f>詳細会員名簿!F6</f>
        <v>男</v>
      </c>
      <c r="D6" s="71" t="s">
        <v>631</v>
      </c>
      <c r="E6" s="45" t="str">
        <f ca="1">IF(詳細会員名簿!N6&lt;10,"10才未満",INT(詳細会員名簿!N6/10)&amp;"0代")</f>
        <v>70代</v>
      </c>
      <c r="F6" s="71" t="str">
        <f>詳細会員名簿!I6</f>
        <v>042-331-8108</v>
      </c>
      <c r="G6" s="68" t="str">
        <f>IF(ISBLANK(詳細会員名簿!J6),"","○")</f>
        <v>○</v>
      </c>
      <c r="H6" s="71" t="str">
        <f>詳細会員名簿!K6</f>
        <v>080-8153-4957</v>
      </c>
      <c r="I6" s="225" t="str">
        <f>詳細会員名簿!P6</f>
        <v>yoji@yoshikura.com</v>
      </c>
      <c r="J6" s="226" t="str">
        <f>詳細会員名簿!Q6</f>
        <v>yoji@yoshikura.com</v>
      </c>
    </row>
    <row r="7" spans="1:11" ht="21" customHeight="1" x14ac:dyDescent="0.15">
      <c r="A7" s="71">
        <f>詳細会員名簿!C7</f>
        <v>5</v>
      </c>
      <c r="B7" s="70" t="str">
        <f>詳細会員名簿!D7</f>
        <v>吉倉 幸子</v>
      </c>
      <c r="C7" s="45" t="str">
        <f>詳細会員名簿!F7</f>
        <v>女</v>
      </c>
      <c r="D7" s="71" t="s">
        <v>631</v>
      </c>
      <c r="E7" s="45" t="str">
        <f ca="1">IF(詳細会員名簿!N7&lt;10,"10才未満",INT(詳細会員名簿!N7/10)&amp;"0代")</f>
        <v>70代</v>
      </c>
      <c r="F7" s="71" t="str">
        <f>詳細会員名簿!I7</f>
        <v>042-331-8108</v>
      </c>
      <c r="G7" s="68" t="str">
        <f>IF(ISBLANK(詳細会員名簿!J7),"","○")</f>
        <v>○</v>
      </c>
      <c r="H7" s="71" t="str">
        <f>詳細会員名簿!K7</f>
        <v>090-9952-9146</v>
      </c>
      <c r="I7" s="225" t="str">
        <f>詳細会員名簿!P7</f>
        <v>sachi@yoshikura.com</v>
      </c>
      <c r="J7" s="226" t="str">
        <f>詳細会員名簿!Q7</f>
        <v>sachiko@yoshikura.com</v>
      </c>
    </row>
    <row r="8" spans="1:11" ht="21" customHeight="1" x14ac:dyDescent="0.15">
      <c r="A8" s="71">
        <f>詳細会員名簿!C8</f>
        <v>6</v>
      </c>
      <c r="B8" s="70" t="str">
        <f>詳細会員名簿!D8</f>
        <v>中河 トキエ</v>
      </c>
      <c r="C8" s="45" t="str">
        <f>詳細会員名簿!F8</f>
        <v>女</v>
      </c>
      <c r="D8" s="71" t="s">
        <v>632</v>
      </c>
      <c r="E8" s="45" t="str">
        <f ca="1">IF(詳細会員名簿!N8&lt;10,"10才未満",INT(詳細会員名簿!N8/10)&amp;"0代")</f>
        <v>70代</v>
      </c>
      <c r="F8" s="71" t="str">
        <f>詳細会員名簿!I8</f>
        <v>042-377-2854</v>
      </c>
      <c r="G8" s="68" t="str">
        <f>IF(ISBLANK(詳細会員名簿!J8),"","○")</f>
        <v>○</v>
      </c>
      <c r="H8" s="71" t="str">
        <f>詳細会員名簿!K8</f>
        <v>080-7974-2163</v>
      </c>
      <c r="I8" s="225" t="str">
        <f>詳細会員名簿!P8</f>
        <v>ng-2600@ttv.ne.jp</v>
      </c>
      <c r="J8" s="226" t="str">
        <f>詳細会員名簿!Q8</f>
        <v>tokie.1020@ezweb.ne.jp</v>
      </c>
    </row>
    <row r="9" spans="1:11" ht="21" customHeight="1" x14ac:dyDescent="0.15">
      <c r="A9" s="71">
        <f>詳細会員名簿!C9</f>
        <v>7</v>
      </c>
      <c r="B9" s="70" t="str">
        <f>詳細会員名簿!D9</f>
        <v>小松 知江美</v>
      </c>
      <c r="C9" s="45" t="str">
        <f>詳細会員名簿!F9</f>
        <v>女</v>
      </c>
      <c r="D9" s="71" t="s">
        <v>630</v>
      </c>
      <c r="E9" s="45" t="str">
        <f ca="1">IF(詳細会員名簿!N9&lt;10,"10才未満",INT(詳細会員名簿!N9/10)&amp;"0代")</f>
        <v>60代</v>
      </c>
      <c r="F9" s="71" t="str">
        <f>詳細会員名簿!I9</f>
        <v>042-378-0555</v>
      </c>
      <c r="G9" s="68" t="str">
        <f>IF(ISBLANK(詳細会員名簿!J9),"","○")</f>
        <v/>
      </c>
      <c r="H9" s="71" t="str">
        <f>詳細会員名簿!K9</f>
        <v>080-6555-6946</v>
      </c>
      <c r="I9" s="225" t="str">
        <f>詳細会員名簿!P9</f>
        <v>abcchiemi@yahoo.co.jp</v>
      </c>
      <c r="J9" s="226" t="str">
        <f>詳細会員名簿!Q9</f>
        <v>xwnczkkps3whdb6wmuam@docomo.ne.jp</v>
      </c>
    </row>
    <row r="10" spans="1:11" ht="21" customHeight="1" x14ac:dyDescent="0.15">
      <c r="A10" s="71">
        <f>詳細会員名簿!C10</f>
        <v>8</v>
      </c>
      <c r="B10" s="70" t="str">
        <f>詳細会員名簿!D10</f>
        <v>竹村 純子</v>
      </c>
      <c r="C10" s="45" t="str">
        <f>詳細会員名簿!F10</f>
        <v>女</v>
      </c>
      <c r="D10" s="71" t="s">
        <v>633</v>
      </c>
      <c r="E10" s="45" t="str">
        <f ca="1">IF(詳細会員名簿!N10&lt;10,"10才未満",INT(詳細会員名簿!N10/10)&amp;"0代")</f>
        <v>60代</v>
      </c>
      <c r="F10" s="71" t="str">
        <f>詳細会員名簿!I10</f>
        <v>044-945-2164</v>
      </c>
      <c r="G10" s="68" t="str">
        <f>IF(ISBLANK(詳細会員名簿!J10),"","○")</f>
        <v>○</v>
      </c>
      <c r="H10" s="71" t="str">
        <f>詳細会員名簿!K10</f>
        <v>090-2569-6397</v>
      </c>
      <c r="I10" s="225" t="str">
        <f>詳細会員名簿!P10</f>
        <v>mo.720junko.1212@docomo.ne.jp</v>
      </c>
      <c r="J10" s="226" t="str">
        <f>詳細会員名簿!Q10</f>
        <v>mo720junko1212@docomo.ne.jp</v>
      </c>
    </row>
    <row r="11" spans="1:11" ht="21" customHeight="1" x14ac:dyDescent="0.15">
      <c r="A11" s="71">
        <f>詳細会員名簿!C11</f>
        <v>9</v>
      </c>
      <c r="B11" s="70" t="str">
        <f>詳細会員名簿!D11</f>
        <v>鈴木 陽子</v>
      </c>
      <c r="C11" s="45" t="str">
        <f>詳細会員名簿!F11</f>
        <v>女</v>
      </c>
      <c r="D11" s="37" t="s">
        <v>630</v>
      </c>
      <c r="E11" s="45" t="str">
        <f ca="1">IF(詳細会員名簿!N11&lt;10,"10才未満",INT(詳細会員名簿!N11/10)&amp;"0代")</f>
        <v>40代</v>
      </c>
      <c r="F11" s="71" t="str">
        <f>詳細会員名簿!I11</f>
        <v>042-378-6353</v>
      </c>
      <c r="G11" s="68" t="str">
        <f>IF(ISBLANK(詳細会員名簿!J11),"","○")</f>
        <v/>
      </c>
      <c r="H11" s="71" t="str">
        <f>詳細会員名簿!K11</f>
        <v>090-4748-2111</v>
      </c>
      <c r="I11" s="225" t="str">
        <f>詳細会員名簿!P11</f>
        <v>yoyo405svtd@ttv.ne.jp</v>
      </c>
      <c r="J11" s="226" t="str">
        <f>詳細会員名簿!Q11</f>
        <v>yo-yo.405-svtd@docomo.ne.jp</v>
      </c>
    </row>
    <row r="12" spans="1:11" ht="21" customHeight="1" x14ac:dyDescent="0.15">
      <c r="A12" s="71">
        <f>詳細会員名簿!C12</f>
        <v>10</v>
      </c>
      <c r="B12" s="70" t="str">
        <f>詳細会員名簿!D12</f>
        <v>飯野 和男</v>
      </c>
      <c r="C12" s="45" t="str">
        <f>詳細会員名簿!F12</f>
        <v>男</v>
      </c>
      <c r="D12" s="71" t="s">
        <v>628</v>
      </c>
      <c r="E12" s="45" t="str">
        <f ca="1">IF(詳細会員名簿!N12&lt;10,"10才未満",INT(詳細会員名簿!N12/10)&amp;"0代")</f>
        <v>70代</v>
      </c>
      <c r="F12" s="71" t="str">
        <f>詳細会員名簿!I12</f>
        <v>042-379-5810</v>
      </c>
      <c r="G12" s="68" t="str">
        <f>IF(ISBLANK(詳細会員名簿!J12),"","○")</f>
        <v>○</v>
      </c>
      <c r="H12" s="71" t="str">
        <f>詳細会員名簿!K12</f>
        <v>090-2672-2618</v>
      </c>
      <c r="I12" s="225" t="str">
        <f>詳細会員名簿!P12</f>
        <v>k-iino@ttv.ne.jp</v>
      </c>
      <c r="J12" s="226" t="str">
        <f>IF(詳細会員名簿!Q12="", "", 詳細会員名簿!Q12)</f>
        <v/>
      </c>
    </row>
    <row r="13" spans="1:11" ht="21" customHeight="1" x14ac:dyDescent="0.15">
      <c r="A13" s="71">
        <f>詳細会員名簿!C13</f>
        <v>11</v>
      </c>
      <c r="B13" s="70" t="str">
        <f>詳細会員名簿!D13</f>
        <v>宮本眞佐枝</v>
      </c>
      <c r="C13" s="45" t="str">
        <f>詳細会員名簿!F13</f>
        <v>女</v>
      </c>
      <c r="D13" s="71" t="s">
        <v>628</v>
      </c>
      <c r="E13" s="45" t="str">
        <f ca="1">IF(詳細会員名簿!N13&lt;10,"10才未満",INT(詳細会員名簿!N13/10)&amp;"0代")</f>
        <v>70代</v>
      </c>
      <c r="F13" s="71" t="str">
        <f>詳細会員名簿!I13</f>
        <v>042-401-5072</v>
      </c>
      <c r="G13" s="68" t="str">
        <f>IF(ISBLANK(詳細会員名簿!J13),"","○")</f>
        <v>○</v>
      </c>
      <c r="H13" s="71" t="str">
        <f>詳細会員名簿!K13</f>
        <v>090-5433-2095</v>
      </c>
      <c r="I13" s="225" t="str">
        <f>IF(詳細会員名簿!P13="", "", 詳細会員名簿!P13)</f>
        <v/>
      </c>
      <c r="J13" s="226" t="str">
        <f>詳細会員名簿!Q13</f>
        <v>masae.tsukasa@gmail.com</v>
      </c>
    </row>
    <row r="14" spans="1:11" ht="21" customHeight="1" x14ac:dyDescent="0.15">
      <c r="A14" s="71">
        <f>詳細会員名簿!C14</f>
        <v>12</v>
      </c>
      <c r="B14" s="70" t="str">
        <f>詳細会員名簿!D14</f>
        <v>永野 哲夫</v>
      </c>
      <c r="C14" s="45" t="str">
        <f>詳細会員名簿!F14</f>
        <v>男</v>
      </c>
      <c r="D14" s="71" t="s">
        <v>630</v>
      </c>
      <c r="E14" s="45" t="str">
        <f ca="1">IF(詳細会員名簿!N14&lt;10,"10才未満",INT(詳細会員名簿!N14/10)&amp;"0代")</f>
        <v>70代</v>
      </c>
      <c r="F14" s="71" t="str">
        <f>詳細会員名簿!I14</f>
        <v>042-379-2434</v>
      </c>
      <c r="G14" s="68" t="str">
        <f>IF(ISBLANK(詳細会員名簿!J14),"","○")</f>
        <v>○</v>
      </c>
      <c r="H14" s="71" t="str">
        <f>詳細会員名簿!K14</f>
        <v>090-1044-2434</v>
      </c>
      <c r="I14" s="225" t="str">
        <f>詳細会員名簿!P14</f>
        <v>tf.nagano@nifty.com</v>
      </c>
      <c r="J14" s="226" t="str">
        <f>IF(詳細会員名簿!Q14="", "", 詳細会員名簿!Q14)</f>
        <v/>
      </c>
    </row>
    <row r="15" spans="1:11" ht="21" customHeight="1" x14ac:dyDescent="0.15">
      <c r="A15" s="71">
        <f>詳細会員名簿!C15</f>
        <v>13</v>
      </c>
      <c r="B15" s="70" t="str">
        <f>詳細会員名簿!D15</f>
        <v>佐賀 勇</v>
      </c>
      <c r="C15" s="45" t="str">
        <f>詳細会員名簿!F15</f>
        <v>男</v>
      </c>
      <c r="D15" s="71" t="s">
        <v>282</v>
      </c>
      <c r="E15" s="45" t="str">
        <f ca="1">IF(詳細会員名簿!N15&lt;10,"10才未満",INT(詳細会員名簿!N15/10)&amp;"0代")</f>
        <v>70代</v>
      </c>
      <c r="F15" s="71" t="str">
        <f>詳細会員名簿!I15</f>
        <v>042-368-6453</v>
      </c>
      <c r="G15" s="68" t="str">
        <f>IF(ISBLANK(詳細会員名簿!J15),"","○")</f>
        <v>○</v>
      </c>
      <c r="H15" s="71" t="str">
        <f>詳細会員名簿!K15</f>
        <v>090-8031-3016</v>
      </c>
      <c r="I15" s="225" t="str">
        <f>詳細会員名簿!P15</f>
        <v>Sagan.3536@tbz.t-com.ne.jp</v>
      </c>
      <c r="J15" s="226" t="str">
        <f>詳細会員名簿!Q15</f>
        <v>sagaisamu.536002@docomo.ne.jp</v>
      </c>
    </row>
    <row r="16" spans="1:11" ht="21" customHeight="1" x14ac:dyDescent="0.15">
      <c r="A16" s="71">
        <f>詳細会員名簿!C16</f>
        <v>14</v>
      </c>
      <c r="B16" s="70" t="str">
        <f>詳細会員名簿!D16</f>
        <v>菅谷 健一</v>
      </c>
      <c r="C16" s="45" t="str">
        <f>詳細会員名簿!F16</f>
        <v>男</v>
      </c>
      <c r="D16" s="71" t="s">
        <v>283</v>
      </c>
      <c r="E16" s="45" t="str">
        <f ca="1">IF(詳細会員名簿!N16&lt;10,"10才未満",INT(詳細会員名簿!N16/10)&amp;"0代")</f>
        <v>70代</v>
      </c>
      <c r="F16" s="71" t="str">
        <f>詳細会員名簿!I16</f>
        <v>044-953-4013</v>
      </c>
      <c r="G16" s="68" t="str">
        <f>IF(ISBLANK(詳細会員名簿!J16),"","○")</f>
        <v>○</v>
      </c>
      <c r="H16" s="71" t="str">
        <f>詳細会員名簿!K16</f>
        <v>090-8584-4083</v>
      </c>
      <c r="I16" s="225" t="str">
        <f>詳細会員名簿!P16</f>
        <v>ken05absugaya@jcom.home.ne.jp</v>
      </c>
      <c r="J16" s="226" t="str">
        <f>詳細会員名簿!Q16</f>
        <v>ken05absugaya@docomo.ne.jp</v>
      </c>
    </row>
    <row r="17" spans="1:36" ht="21" customHeight="1" x14ac:dyDescent="0.15">
      <c r="A17" s="71">
        <f>詳細会員名簿!C17</f>
        <v>15</v>
      </c>
      <c r="B17" s="70" t="str">
        <f>詳細会員名簿!D17</f>
        <v>福田 治美</v>
      </c>
      <c r="C17" s="45" t="str">
        <f>詳細会員名簿!F17</f>
        <v>女</v>
      </c>
      <c r="D17" s="71" t="s">
        <v>629</v>
      </c>
      <c r="E17" s="45" t="str">
        <f ca="1">IF(詳細会員名簿!N17&lt;10,"10才未満",INT(詳細会員名簿!N17/10)&amp;"0代")</f>
        <v>50代</v>
      </c>
      <c r="F17" s="71" t="str">
        <f>IF(詳細会員名簿!I17="", "",詳細会員名簿!I17)</f>
        <v/>
      </c>
      <c r="G17" s="68" t="str">
        <f>IF(ISBLANK(詳細会員名簿!J17),"","○")</f>
        <v/>
      </c>
      <c r="H17" s="71" t="str">
        <f>詳細会員名簿!K17</f>
        <v>090-2561-5556</v>
      </c>
      <c r="I17" s="225" t="str">
        <f>IF(詳細会員名簿!P17="", "", 詳細会員名簿!P17)</f>
        <v/>
      </c>
      <c r="J17" s="226" t="str">
        <f>詳細会員名簿!Q17</f>
        <v>harumi.strawvery@gmail.com</v>
      </c>
    </row>
    <row r="18" spans="1:36" ht="21" customHeight="1" x14ac:dyDescent="0.15">
      <c r="A18" s="71">
        <f>詳細会員名簿!C18</f>
        <v>16</v>
      </c>
      <c r="B18" s="70" t="str">
        <f>詳細会員名簿!D18</f>
        <v>合田 由美</v>
      </c>
      <c r="C18" s="45" t="str">
        <f>詳細会員名簿!F18</f>
        <v>女</v>
      </c>
      <c r="D18" s="72" t="s">
        <v>634</v>
      </c>
      <c r="E18" s="45" t="str">
        <f ca="1">IF(詳細会員名簿!N18&lt;10,"10才未満",INT(詳細会員名簿!N18/10)&amp;"0代")</f>
        <v>60代</v>
      </c>
      <c r="F18" s="71" t="str">
        <f>詳細会員名簿!I18</f>
        <v>042-331-5602</v>
      </c>
      <c r="G18" s="68" t="str">
        <f>IF(ISBLANK(詳細会員名簿!J18),"","○")</f>
        <v/>
      </c>
      <c r="H18" s="71" t="str">
        <f>詳細会員名簿!K18</f>
        <v>080-1212-0934</v>
      </c>
      <c r="I18" s="225" t="str">
        <f>IF(詳細会員名簿!P18="", "", 詳細会員名簿!P18)</f>
        <v/>
      </c>
      <c r="J18" s="226" t="str">
        <f>詳細会員名簿!Q18</f>
        <v>louludes@icloud.com</v>
      </c>
    </row>
    <row r="19" spans="1:36" ht="21" customHeight="1" x14ac:dyDescent="0.15">
      <c r="A19" s="71">
        <f>詳細会員名簿!C19</f>
        <v>17</v>
      </c>
      <c r="B19" s="70" t="str">
        <f>詳細会員名簿!D19</f>
        <v>枝松 一美</v>
      </c>
      <c r="C19" s="45" t="str">
        <f>詳細会員名簿!F19</f>
        <v>女</v>
      </c>
      <c r="D19" s="72" t="s">
        <v>634</v>
      </c>
      <c r="E19" s="45" t="str">
        <f ca="1">IF(詳細会員名簿!N19&lt;10,"10才未満",INT(詳細会員名簿!N19/10)&amp;"0代")</f>
        <v>70代</v>
      </c>
      <c r="F19" s="71" t="str">
        <f>詳細会員名簿!I19</f>
        <v>042-350-0182</v>
      </c>
      <c r="G19" s="68" t="str">
        <f>IF(ISBLANK(詳細会員名簿!J19),"","○")</f>
        <v/>
      </c>
      <c r="H19" s="71" t="str">
        <f>詳細会員名簿!K19</f>
        <v>090-7253-3986</v>
      </c>
      <c r="I19" s="225" t="str">
        <f>詳細会員名簿!P19</f>
        <v>eda346hitomi@gmail.com</v>
      </c>
      <c r="J19" s="226" t="str">
        <f>詳細会員名簿!Q19</f>
        <v>eda-346-hitomi@docomo.ne.jp</v>
      </c>
    </row>
    <row r="20" spans="1:36" ht="21" customHeight="1" x14ac:dyDescent="0.15">
      <c r="A20" s="71">
        <f>詳細会員名簿!C20</f>
        <v>18</v>
      </c>
      <c r="B20" s="70" t="str">
        <f>詳細会員名簿!D20</f>
        <v>渡邉 孝信</v>
      </c>
      <c r="C20" s="45" t="str">
        <f>詳細会員名簿!F20</f>
        <v>男</v>
      </c>
      <c r="D20" s="72" t="s">
        <v>630</v>
      </c>
      <c r="E20" s="45" t="str">
        <f ca="1">IF(詳細会員名簿!N20&lt;10,"10才未満",INT(詳細会員名簿!N20/10)&amp;"0代")</f>
        <v>70代</v>
      </c>
      <c r="F20" s="71" t="str">
        <f>詳細会員名簿!I20</f>
        <v>042-378-5908</v>
      </c>
      <c r="G20" s="68" t="str">
        <f>IF(ISBLANK(詳細会員名簿!J20),"","○")</f>
        <v>○</v>
      </c>
      <c r="H20" s="71" t="str">
        <f>詳細会員名簿!K20</f>
        <v>090-4366-0679</v>
      </c>
      <c r="I20" s="225" t="str">
        <f>詳細会員名簿!P20</f>
        <v>fwnz6339@nifty.com</v>
      </c>
      <c r="J20" s="226" t="str">
        <f>詳細会員名簿!Q20</f>
        <v>takanobu.inagi@docomo.ne.jp</v>
      </c>
    </row>
    <row r="21" spans="1:36" ht="21" customHeight="1" x14ac:dyDescent="0.15">
      <c r="A21" s="71">
        <f>詳細会員名簿!C21</f>
        <v>19</v>
      </c>
      <c r="B21" s="70" t="str">
        <f>詳細会員名簿!D21</f>
        <v>青木 美耶子</v>
      </c>
      <c r="C21" s="45" t="str">
        <f>詳細会員名簿!F21</f>
        <v>女</v>
      </c>
      <c r="D21" s="72" t="s">
        <v>631</v>
      </c>
      <c r="E21" s="45" t="str">
        <f ca="1">IF(詳細会員名簿!N21&lt;10,"10才未満",INT(詳細会員名簿!N21/10)&amp;"0代")</f>
        <v>70代</v>
      </c>
      <c r="F21" s="71" t="str">
        <f>詳細会員名簿!I21</f>
        <v>042-331-7854</v>
      </c>
      <c r="G21" s="68" t="str">
        <f>IF(ISBLANK(詳細会員名簿!J21),"","○")</f>
        <v>○</v>
      </c>
      <c r="H21" s="71" t="str">
        <f>詳細会員名簿!K21</f>
        <v>090-5547-2781</v>
      </c>
      <c r="I21" s="225" t="str">
        <f>IF(詳細会員名簿!P21="", "", 詳細会員名簿!P21)</f>
        <v/>
      </c>
      <c r="J21" s="226" t="str">
        <f>詳細会員名簿!Q21</f>
        <v>tegiwayoshiko@docomo.ne.jp</v>
      </c>
    </row>
    <row r="22" spans="1:36" ht="21" customHeight="1" x14ac:dyDescent="0.15">
      <c r="A22" s="71">
        <f>詳細会員名簿!C22</f>
        <v>20</v>
      </c>
      <c r="B22" s="70" t="str">
        <f>詳細会員名簿!D22</f>
        <v>橋本 和男</v>
      </c>
      <c r="C22" s="45" t="str">
        <f>詳細会員名簿!F22</f>
        <v>男</v>
      </c>
      <c r="D22" s="72" t="s">
        <v>284</v>
      </c>
      <c r="E22" s="45" t="str">
        <f ca="1">IF(詳細会員名簿!N22&lt;10,"10才未満",INT(詳細会員名簿!N22/10)&amp;"0代")</f>
        <v>70代</v>
      </c>
      <c r="F22" s="71" t="str">
        <f>詳細会員名簿!I22</f>
        <v>042-378-7075</v>
      </c>
      <c r="G22" s="68" t="str">
        <f>IF(ISBLANK(詳細会員名簿!J22),"","○")</f>
        <v>○</v>
      </c>
      <c r="H22" s="71" t="str">
        <f>詳細会員名簿!K22</f>
        <v>080-3392-7240</v>
      </c>
      <c r="I22" s="225" t="str">
        <f>詳細会員名簿!P22</f>
        <v>jyun_0928@yahoo.co.jp</v>
      </c>
      <c r="J22" s="226" t="str">
        <f>詳細会員名簿!Q22</f>
        <v>jyunjyun-0928@docomo.ne.jp</v>
      </c>
    </row>
    <row r="23" spans="1:36" ht="21" customHeight="1" x14ac:dyDescent="0.15">
      <c r="A23" s="71">
        <f>詳細会員名簿!C23</f>
        <v>21</v>
      </c>
      <c r="B23" s="70" t="str">
        <f>詳細会員名簿!D23</f>
        <v>坂井 由美子</v>
      </c>
      <c r="C23" s="45" t="str">
        <f>詳細会員名簿!F23</f>
        <v>女</v>
      </c>
      <c r="D23" s="72" t="s">
        <v>628</v>
      </c>
      <c r="E23" s="45" t="str">
        <f ca="1">IF(詳細会員名簿!N23&lt;10,"10才未満",INT(詳細会員名簿!N23/10)&amp;"0代")</f>
        <v>60代</v>
      </c>
      <c r="F23" s="71" t="str">
        <f>詳細会員名簿!I23</f>
        <v>042ｰ379ｰ7688</v>
      </c>
      <c r="G23" s="68" t="str">
        <f>IF(ISBLANK(詳細会員名簿!J23),"","○")</f>
        <v>○</v>
      </c>
      <c r="H23" s="71" t="str">
        <f>詳細会員名簿!K23</f>
        <v>090-2434-6353</v>
      </c>
      <c r="I23" s="225" t="str">
        <f>IF(詳細会員名簿!P23="", "", 詳細会員名簿!P23)</f>
        <v/>
      </c>
      <c r="J23" s="226" t="str">
        <f>詳細会員名簿!Q23</f>
        <v>fuuro-3.192@docomo.ne.jp</v>
      </c>
    </row>
    <row r="24" spans="1:36" ht="21" customHeight="1" x14ac:dyDescent="0.15">
      <c r="A24" s="71">
        <f>詳細会員名簿!C24</f>
        <v>22</v>
      </c>
      <c r="B24" s="70" t="str">
        <f>詳細会員名簿!D24</f>
        <v>石田 宣久</v>
      </c>
      <c r="C24" s="45" t="str">
        <f>詳細会員名簿!F24</f>
        <v>男</v>
      </c>
      <c r="D24" s="72" t="s">
        <v>285</v>
      </c>
      <c r="E24" s="45" t="str">
        <f ca="1">IF(詳細会員名簿!N24&lt;10,"10才未満",INT(詳細会員名簿!N24/10)&amp;"0代")</f>
        <v>70代</v>
      </c>
      <c r="F24" s="71" t="str">
        <f>詳細会員名簿!I24</f>
        <v>042-379-8272</v>
      </c>
      <c r="G24" s="68" t="str">
        <f>IF(ISBLANK(詳細会員名簿!J24),"","○")</f>
        <v>○</v>
      </c>
      <c r="H24" s="71" t="str">
        <f>詳細会員名簿!K24</f>
        <v>090-8859-1119</v>
      </c>
      <c r="I24" s="225" t="str">
        <f>詳細会員名簿!P24</f>
        <v>kmdkp037@ybb.ne.jp</v>
      </c>
      <c r="J24" s="226" t="str">
        <f>詳細会員名簿!Q24</f>
        <v>shbn351@gmail.com</v>
      </c>
    </row>
    <row r="25" spans="1:36" ht="21" customHeight="1" x14ac:dyDescent="0.15">
      <c r="A25" s="71">
        <f>詳細会員名簿!C25</f>
        <v>23</v>
      </c>
      <c r="B25" s="70" t="str">
        <f>詳細会員名簿!D25</f>
        <v>井出 和子</v>
      </c>
      <c r="C25" s="45" t="str">
        <f>詳細会員名簿!F25</f>
        <v>女</v>
      </c>
      <c r="D25" s="72" t="s">
        <v>635</v>
      </c>
      <c r="E25" s="45" t="str">
        <f ca="1">IF(詳細会員名簿!N25&lt;10,"10才未満",INT(詳細会員名簿!N25/10)&amp;"0代")</f>
        <v>60代</v>
      </c>
      <c r="F25" s="71" t="str">
        <f>詳細会員名簿!I25</f>
        <v>042-700-7833</v>
      </c>
      <c r="G25" s="68" t="str">
        <f>IF(ISBLANK(詳細会員名簿!J25),"","○")</f>
        <v>○</v>
      </c>
      <c r="H25" s="71" t="str">
        <f>詳細会員名簿!K25</f>
        <v>080-6731-6934</v>
      </c>
      <c r="I25" s="225" t="str">
        <f>IF(詳細会員名簿!P25="", "", 詳細会員名簿!P25)</f>
        <v/>
      </c>
      <c r="J25" s="226" t="str">
        <f>詳細会員名簿!Q25</f>
        <v>koneko609kako@ezweb.ne.jp</v>
      </c>
    </row>
    <row r="26" spans="1:36" ht="21" customHeight="1" x14ac:dyDescent="0.15">
      <c r="A26" s="71">
        <f>詳細会員名簿!C26</f>
        <v>24</v>
      </c>
      <c r="B26" s="70" t="str">
        <f>詳細会員名簿!D26</f>
        <v>能村 幸雄</v>
      </c>
      <c r="C26" s="45" t="str">
        <f>詳細会員名簿!F26</f>
        <v>男</v>
      </c>
      <c r="D26" s="72" t="s">
        <v>628</v>
      </c>
      <c r="E26" s="45" t="str">
        <f ca="1">IF(詳細会員名簿!N26&lt;10,"10才未満",INT(詳細会員名簿!N26/10)&amp;"0代")</f>
        <v>60代</v>
      </c>
      <c r="F26" s="71" t="str">
        <f>詳細会員名簿!I26</f>
        <v>042-401-7720</v>
      </c>
      <c r="G26" s="68" t="str">
        <f>IF(ISBLANK(詳細会員名簿!J26),"","○")</f>
        <v/>
      </c>
      <c r="H26" s="71" t="str">
        <f>詳細会員名簿!K26</f>
        <v>090-8025-8415</v>
      </c>
      <c r="I26" s="225" t="str">
        <f>詳細会員名簿!P26</f>
        <v>nochin1122@outlook.jp</v>
      </c>
      <c r="J26" s="226" t="str">
        <f>詳細会員名簿!Q26</f>
        <v>nochin1271@au.com</v>
      </c>
    </row>
    <row r="27" spans="1:36" ht="21" customHeight="1" x14ac:dyDescent="0.15">
      <c r="A27" s="71">
        <f>詳細会員名簿!C27</f>
        <v>25</v>
      </c>
      <c r="B27" s="70" t="str">
        <f>詳細会員名簿!D27</f>
        <v>三宅 千恵</v>
      </c>
      <c r="C27" s="45" t="str">
        <f>詳細会員名簿!F27</f>
        <v>女</v>
      </c>
      <c r="D27" s="72" t="s">
        <v>631</v>
      </c>
      <c r="E27" s="45" t="str">
        <f ca="1">IF(詳細会員名簿!N27&lt;10,"10才未満",INT(詳細会員名簿!N27/10)&amp;"0代")</f>
        <v>60代</v>
      </c>
      <c r="F27" s="71" t="str">
        <f>詳細会員名簿!I27</f>
        <v>042-331-6889</v>
      </c>
      <c r="G27" s="68" t="str">
        <f>IF(ISBLANK(詳細会員名簿!J27),"","○")</f>
        <v/>
      </c>
      <c r="H27" s="71" t="str">
        <f>詳細会員名簿!K27</f>
        <v>080-9386-1178</v>
      </c>
      <c r="I27" s="225" t="str">
        <f>詳細会員名簿!P27</f>
        <v>aki.miyake.246@gmail.com</v>
      </c>
      <c r="J27" s="226" t="str">
        <f>詳細会員名簿!Q27</f>
        <v>miyake.fran@softbannk.ne.jp</v>
      </c>
    </row>
    <row r="28" spans="1:36" ht="21" customHeight="1" x14ac:dyDescent="0.15">
      <c r="A28" s="71">
        <f>詳細会員名簿!C28</f>
        <v>26</v>
      </c>
      <c r="B28" s="70" t="str">
        <f>詳細会員名簿!D28</f>
        <v>畠山 奈津子</v>
      </c>
      <c r="C28" s="45" t="str">
        <f>詳細会員名簿!F28</f>
        <v>女</v>
      </c>
      <c r="D28" s="72" t="s">
        <v>634</v>
      </c>
      <c r="E28" s="45" t="str">
        <f ca="1">IF(詳細会員名簿!N28&lt;10,"10才未満",INT(詳細会員名簿!N28/10)&amp;"0代")</f>
        <v>50代</v>
      </c>
      <c r="F28" s="71" t="str">
        <f>詳細会員名簿!I28</f>
        <v>042-401-4765</v>
      </c>
      <c r="G28" s="68" t="str">
        <f>IF(ISBLANK(詳細会員名簿!J28),"","○")</f>
        <v>○</v>
      </c>
      <c r="H28" s="71" t="str">
        <f>詳細会員名簿!K28</f>
        <v>080-4428-1125</v>
      </c>
      <c r="I28" s="225" t="str">
        <f>詳細会員名簿!P28</f>
        <v>natsuko.hatakeyama@gmail.com</v>
      </c>
      <c r="J28" s="226" t="str">
        <f>詳細会員名簿!Q28</f>
        <v>natsuko.hatakeyama@gmail.com</v>
      </c>
    </row>
    <row r="29" spans="1:36" ht="21" customHeight="1" x14ac:dyDescent="0.15">
      <c r="A29" s="73"/>
      <c r="B29" s="74" t="s">
        <v>153</v>
      </c>
      <c r="C29" s="77">
        <f>詳細会員名簿!F29</f>
        <v>15</v>
      </c>
      <c r="D29" s="74" t="s">
        <v>480</v>
      </c>
      <c r="E29" s="78">
        <f ca="1">詳細会員名簿!N29</f>
        <v>69.192307692307693</v>
      </c>
      <c r="F29" s="79"/>
      <c r="G29" s="80"/>
      <c r="H29" s="79"/>
      <c r="I29" s="79"/>
      <c r="J29" s="79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ht="21" customHeight="1" x14ac:dyDescent="0.15">
      <c r="A30" s="75"/>
      <c r="B30" s="76" t="s">
        <v>152</v>
      </c>
      <c r="C30" s="51">
        <f>詳細会員名簿!F30</f>
        <v>11</v>
      </c>
      <c r="D30" s="79"/>
      <c r="E30" s="79"/>
      <c r="F30" s="79"/>
      <c r="G30" s="80"/>
      <c r="H30" s="79"/>
      <c r="I30" s="79"/>
      <c r="J30" s="7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ht="21" customHeight="1" x14ac:dyDescent="0.15">
      <c r="A31" s="75"/>
      <c r="B31" s="76" t="s">
        <v>154</v>
      </c>
      <c r="C31" s="45">
        <f>詳細会員名簿!F31</f>
        <v>26</v>
      </c>
      <c r="D31" s="75"/>
      <c r="E31" s="75"/>
      <c r="F31" s="75"/>
      <c r="G31" s="44"/>
      <c r="H31" s="75"/>
      <c r="I31" s="75"/>
      <c r="J31" s="75"/>
    </row>
    <row r="32" spans="1:36" ht="21" customHeight="1" x14ac:dyDescent="0.15">
      <c r="A32" s="22"/>
      <c r="B32" s="22"/>
      <c r="C32" s="23"/>
      <c r="D32" s="22"/>
      <c r="E32" s="22"/>
      <c r="F32" s="22"/>
      <c r="G32" s="23"/>
      <c r="H32" s="22"/>
      <c r="I32" s="22"/>
      <c r="J32" s="22"/>
    </row>
    <row r="33" spans="1:10" ht="21" customHeight="1" x14ac:dyDescent="0.15">
      <c r="A33" s="22"/>
      <c r="B33" s="22"/>
      <c r="C33" s="23"/>
      <c r="D33" s="22"/>
      <c r="E33" s="22"/>
      <c r="F33" s="22"/>
      <c r="G33" s="23"/>
      <c r="H33" s="22"/>
      <c r="I33" s="22"/>
      <c r="J33" s="22"/>
    </row>
    <row r="34" spans="1:10" ht="21" customHeight="1" x14ac:dyDescent="0.15">
      <c r="A34" s="22"/>
      <c r="B34" s="22"/>
      <c r="C34" s="23"/>
      <c r="D34" s="22"/>
      <c r="E34" s="22"/>
      <c r="F34" s="22"/>
      <c r="G34" s="23"/>
      <c r="H34" s="22"/>
      <c r="I34" s="22"/>
      <c r="J34" s="22"/>
    </row>
  </sheetData>
  <mergeCells count="1">
    <mergeCell ref="B1:I1"/>
  </mergeCells>
  <phoneticPr fontId="2"/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87"/>
  <sheetViews>
    <sheetView topLeftCell="L26" zoomScale="110" zoomScaleNormal="110" workbookViewId="0">
      <selection activeCell="L56" sqref="L56:AB56"/>
    </sheetView>
  </sheetViews>
  <sheetFormatPr defaultColWidth="2.625" defaultRowHeight="13.5" x14ac:dyDescent="0.15"/>
  <cols>
    <col min="23" max="23" width="2.875" customWidth="1"/>
    <col min="51" max="51" width="19.25" bestFit="1" customWidth="1"/>
    <col min="52" max="52" width="15.625" bestFit="1" customWidth="1"/>
    <col min="53" max="53" width="4.125" bestFit="1" customWidth="1"/>
    <col min="55" max="55" width="19.375" customWidth="1"/>
    <col min="65" max="65" width="2.625" style="5"/>
    <col min="79" max="79" width="2.625" style="10"/>
  </cols>
  <sheetData>
    <row r="1" spans="1:62" ht="14.25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42">
        <f ca="1">TODAY()</f>
        <v>44650</v>
      </c>
      <c r="X1" s="18"/>
      <c r="Y1" s="18"/>
      <c r="Z1" s="18"/>
      <c r="AA1" s="18"/>
      <c r="AB1" s="18"/>
      <c r="AC1" s="18"/>
      <c r="AD1" s="18"/>
      <c r="AE1" s="113"/>
      <c r="AF1" s="113"/>
      <c r="AG1" s="113"/>
      <c r="AH1" s="113"/>
      <c r="AI1" s="113"/>
    </row>
    <row r="2" spans="1:62" ht="14.25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42"/>
      <c r="X2" s="18"/>
      <c r="Y2" s="18"/>
      <c r="Z2" s="18"/>
      <c r="AA2" s="18"/>
      <c r="AB2" s="18"/>
      <c r="AC2" s="18"/>
      <c r="AD2" s="18"/>
      <c r="AE2" s="25"/>
      <c r="AF2" s="25"/>
      <c r="AG2" s="25"/>
      <c r="AH2" s="25"/>
      <c r="AI2" s="25"/>
    </row>
    <row r="3" spans="1:62" s="5" customFormat="1" ht="24.75" thickBot="1" x14ac:dyDescent="0.25">
      <c r="A3" s="133" t="s">
        <v>287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26"/>
      <c r="AD3" s="26"/>
      <c r="AE3" s="113">
        <f ca="1">TODAY()</f>
        <v>44650</v>
      </c>
      <c r="AF3" s="113"/>
      <c r="AG3" s="113"/>
      <c r="AH3" s="113"/>
      <c r="AI3" s="113"/>
      <c r="AO3"/>
      <c r="AP3"/>
      <c r="AQ3"/>
      <c r="AR3"/>
      <c r="AS3"/>
      <c r="AT3"/>
      <c r="AU3"/>
      <c r="AV3"/>
      <c r="AW3"/>
      <c r="AX3"/>
      <c r="AY3" s="11">
        <f ca="1">TODAY()</f>
        <v>44650</v>
      </c>
      <c r="AZ3"/>
      <c r="BA3"/>
      <c r="BB3" s="10"/>
      <c r="BC3"/>
      <c r="BD3"/>
      <c r="BE3"/>
      <c r="BF3"/>
      <c r="BG3"/>
      <c r="BH3"/>
      <c r="BI3"/>
      <c r="BJ3" s="11">
        <f ca="1">TODAY()</f>
        <v>44650</v>
      </c>
    </row>
    <row r="4" spans="1:62" s="5" customFormat="1" ht="14.25" x14ac:dyDescent="0.15">
      <c r="A4" s="114" t="s">
        <v>34</v>
      </c>
      <c r="B4" s="115" t="s">
        <v>35</v>
      </c>
      <c r="C4" s="116" t="s">
        <v>290</v>
      </c>
      <c r="D4" s="117"/>
      <c r="E4" s="117"/>
      <c r="F4" s="117"/>
      <c r="G4" s="118"/>
      <c r="H4" s="122" t="s">
        <v>291</v>
      </c>
      <c r="I4" s="123"/>
      <c r="J4" s="122" t="s">
        <v>292</v>
      </c>
      <c r="K4" s="123"/>
      <c r="L4" s="122" t="s">
        <v>293</v>
      </c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3"/>
      <c r="AC4" s="125" t="s">
        <v>294</v>
      </c>
      <c r="AD4" s="126"/>
      <c r="AE4" s="126"/>
      <c r="AF4" s="126"/>
      <c r="AG4" s="126"/>
      <c r="AH4" s="126"/>
      <c r="AI4" s="127"/>
      <c r="AN4" s="2"/>
      <c r="AO4" s="2"/>
      <c r="AP4" s="2" t="s">
        <v>34</v>
      </c>
      <c r="AQ4" s="2" t="s">
        <v>35</v>
      </c>
      <c r="AR4" s="2"/>
      <c r="AS4" s="2"/>
      <c r="AT4" s="2" t="s">
        <v>37</v>
      </c>
      <c r="AU4" s="2" t="s">
        <v>36</v>
      </c>
      <c r="AV4" s="2" t="s">
        <v>38</v>
      </c>
      <c r="AW4" s="2" t="s">
        <v>72</v>
      </c>
      <c r="AX4" s="2" t="s">
        <v>45</v>
      </c>
      <c r="AY4" s="2" t="s">
        <v>35</v>
      </c>
      <c r="AZ4" s="2" t="s">
        <v>47</v>
      </c>
      <c r="BA4" s="2" t="s">
        <v>63</v>
      </c>
      <c r="BB4" s="9" t="s">
        <v>48</v>
      </c>
      <c r="BC4" s="2" t="s">
        <v>50</v>
      </c>
      <c r="BD4" s="2" t="s">
        <v>51</v>
      </c>
      <c r="BE4" s="2" t="s">
        <v>66</v>
      </c>
      <c r="BF4" s="2" t="s">
        <v>65</v>
      </c>
      <c r="BG4" s="2"/>
      <c r="BH4" s="2" t="s">
        <v>158</v>
      </c>
      <c r="BI4" s="2" t="s">
        <v>157</v>
      </c>
      <c r="BJ4" s="2" t="s">
        <v>35</v>
      </c>
    </row>
    <row r="5" spans="1:62" ht="15" thickBot="1" x14ac:dyDescent="0.2">
      <c r="A5" s="128" t="s">
        <v>295</v>
      </c>
      <c r="B5" s="129"/>
      <c r="C5" s="119"/>
      <c r="D5" s="120"/>
      <c r="E5" s="120"/>
      <c r="F5" s="120"/>
      <c r="G5" s="121"/>
      <c r="H5" s="130" t="s">
        <v>296</v>
      </c>
      <c r="I5" s="129"/>
      <c r="J5" s="130" t="s">
        <v>297</v>
      </c>
      <c r="K5" s="129"/>
      <c r="L5" s="130" t="s">
        <v>298</v>
      </c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29"/>
      <c r="AC5" s="130" t="s">
        <v>299</v>
      </c>
      <c r="AD5" s="131"/>
      <c r="AE5" s="131"/>
      <c r="AF5" s="131"/>
      <c r="AG5" s="131"/>
      <c r="AH5" s="131"/>
      <c r="AI5" s="13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9"/>
      <c r="BC5" s="2"/>
      <c r="BD5" s="2"/>
      <c r="BE5" s="2"/>
      <c r="BF5" s="2"/>
      <c r="BG5" s="2"/>
      <c r="BH5" s="2"/>
      <c r="BI5" s="2"/>
      <c r="BJ5" s="2"/>
    </row>
    <row r="6" spans="1:62" ht="14.45" customHeight="1" x14ac:dyDescent="0.15">
      <c r="A6" s="97">
        <f>AP6</f>
        <v>1</v>
      </c>
      <c r="B6" s="98"/>
      <c r="C6" s="103" t="str">
        <f>AQ6</f>
        <v>坂本 久善</v>
      </c>
      <c r="D6" s="104"/>
      <c r="E6" s="104"/>
      <c r="F6" s="104"/>
      <c r="G6" s="105"/>
      <c r="H6" s="97" t="str">
        <f>AS6</f>
        <v>男</v>
      </c>
      <c r="I6" s="98"/>
      <c r="J6" s="97"/>
      <c r="K6" s="98"/>
      <c r="L6" s="99" t="str">
        <f>AU6</f>
        <v>稲城市向陽台3-24-10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1"/>
      <c r="AC6" s="83" t="str">
        <f>BF6</f>
        <v>坂本 淑子</v>
      </c>
      <c r="AD6" s="102"/>
      <c r="AE6" s="102"/>
      <c r="AF6" s="102"/>
      <c r="AG6" s="102"/>
      <c r="AH6" s="83" t="str">
        <f>BG6</f>
        <v>妻</v>
      </c>
      <c r="AI6" s="84"/>
      <c r="AN6" s="2"/>
      <c r="AO6" s="2"/>
      <c r="AP6" s="1">
        <v>1</v>
      </c>
      <c r="AQ6" s="4" t="s">
        <v>0</v>
      </c>
      <c r="AR6" s="4" t="s">
        <v>91</v>
      </c>
      <c r="AS6" s="1" t="s">
        <v>44</v>
      </c>
      <c r="AT6" s="4" t="s">
        <v>25</v>
      </c>
      <c r="AU6" s="1" t="s">
        <v>19</v>
      </c>
      <c r="AV6" s="1" t="s">
        <v>22</v>
      </c>
      <c r="AW6" s="1" t="s">
        <v>22</v>
      </c>
      <c r="AX6" s="1" t="s">
        <v>8</v>
      </c>
      <c r="AY6" s="4" t="str">
        <f>AQ6</f>
        <v>坂本 久善</v>
      </c>
      <c r="AZ6" s="7">
        <v>16838</v>
      </c>
      <c r="BA6" s="8">
        <f ca="1">DATEDIF(AZ6,$W$1,"Y")</f>
        <v>76</v>
      </c>
      <c r="BB6" s="9" t="s">
        <v>49</v>
      </c>
      <c r="BC6" s="1" t="s">
        <v>7</v>
      </c>
      <c r="BD6" s="1" t="s">
        <v>9</v>
      </c>
      <c r="BE6" s="1" t="s">
        <v>93</v>
      </c>
      <c r="BF6" s="1" t="s">
        <v>109</v>
      </c>
      <c r="BG6" s="1" t="s">
        <v>278</v>
      </c>
      <c r="BH6" s="1"/>
      <c r="BI6" s="1" t="s">
        <v>62</v>
      </c>
      <c r="BJ6" s="4" t="str">
        <f t="shared" ref="BJ6" si="0">AQ6</f>
        <v>坂本 久善</v>
      </c>
    </row>
    <row r="7" spans="1:62" ht="14.45" customHeight="1" thickBot="1" x14ac:dyDescent="0.2">
      <c r="A7" s="89"/>
      <c r="B7" s="112"/>
      <c r="C7" s="106" t="str">
        <f>AR6</f>
        <v>ｻｶﾓﾄ ﾋｻﾖｼ</v>
      </c>
      <c r="D7" s="107"/>
      <c r="E7" s="107"/>
      <c r="F7" s="107"/>
      <c r="G7" s="108"/>
      <c r="H7" s="87">
        <f ca="1">BA6</f>
        <v>76</v>
      </c>
      <c r="I7" s="88"/>
      <c r="J7" s="89" t="str">
        <f>BB6</f>
        <v>O</v>
      </c>
      <c r="K7" s="88"/>
      <c r="L7" s="90" t="s">
        <v>300</v>
      </c>
      <c r="M7" s="91"/>
      <c r="N7" s="91" t="str">
        <f>AV6</f>
        <v>042-378-6077</v>
      </c>
      <c r="O7" s="91"/>
      <c r="P7" s="91"/>
      <c r="Q7" s="91"/>
      <c r="R7" s="91"/>
      <c r="S7" s="91"/>
      <c r="T7" s="91" t="s">
        <v>301</v>
      </c>
      <c r="U7" s="91"/>
      <c r="V7" s="91" t="str">
        <f>AX6</f>
        <v>090-7223-2017</v>
      </c>
      <c r="W7" s="91"/>
      <c r="X7" s="91"/>
      <c r="Y7" s="91"/>
      <c r="Z7" s="91"/>
      <c r="AA7" s="91"/>
      <c r="AB7" s="92"/>
      <c r="AC7" s="90" t="str">
        <f>BE6</f>
        <v>090-4924-3897</v>
      </c>
      <c r="AD7" s="93"/>
      <c r="AE7" s="93"/>
      <c r="AF7" s="93"/>
      <c r="AG7" s="93"/>
      <c r="AH7" s="93"/>
      <c r="AI7" s="94"/>
      <c r="AN7" s="2"/>
      <c r="AO7" s="2"/>
    </row>
    <row r="8" spans="1:62" ht="14.45" customHeight="1" x14ac:dyDescent="0.15">
      <c r="A8" s="95">
        <f>AP10</f>
        <v>3</v>
      </c>
      <c r="B8" s="96"/>
      <c r="C8" s="103" t="str">
        <f>AQ8</f>
        <v>鳥本 喜英</v>
      </c>
      <c r="D8" s="104"/>
      <c r="E8" s="104"/>
      <c r="F8" s="104"/>
      <c r="G8" s="105"/>
      <c r="H8" s="97" t="str">
        <f>AS8</f>
        <v>男</v>
      </c>
      <c r="I8" s="98"/>
      <c r="J8" s="97"/>
      <c r="K8" s="98"/>
      <c r="L8" s="99" t="str">
        <f>AU8</f>
        <v>稲城市大丸63-11 A-1</v>
      </c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1"/>
      <c r="AC8" s="83" t="str">
        <f>BF8</f>
        <v>鳥本 寿満子</v>
      </c>
      <c r="AD8" s="102"/>
      <c r="AE8" s="102"/>
      <c r="AF8" s="102"/>
      <c r="AG8" s="102"/>
      <c r="AH8" s="83" t="str">
        <f>BG8</f>
        <v>妻</v>
      </c>
      <c r="AI8" s="84"/>
      <c r="AN8" s="2"/>
      <c r="AO8" s="2"/>
      <c r="AP8" s="1">
        <v>2</v>
      </c>
      <c r="AQ8" s="4" t="s">
        <v>1</v>
      </c>
      <c r="AR8" s="4" t="s">
        <v>69</v>
      </c>
      <c r="AS8" s="1" t="s">
        <v>44</v>
      </c>
      <c r="AT8" s="4" t="s">
        <v>28</v>
      </c>
      <c r="AU8" s="1" t="s">
        <v>20</v>
      </c>
      <c r="AV8" s="1" t="s">
        <v>23</v>
      </c>
      <c r="AW8" s="1" t="s">
        <v>23</v>
      </c>
      <c r="AX8" s="1" t="s">
        <v>10</v>
      </c>
      <c r="AY8" s="4" t="str">
        <f>AQ8</f>
        <v>鳥本 喜英</v>
      </c>
      <c r="AZ8" s="7">
        <v>16082</v>
      </c>
      <c r="BA8" s="8">
        <f ca="1">DATEDIF(AZ8,$W$1,"Y")</f>
        <v>78</v>
      </c>
      <c r="BB8" s="9" t="s">
        <v>49</v>
      </c>
      <c r="BC8" t="s">
        <v>196</v>
      </c>
      <c r="BD8" s="1" t="s">
        <v>11</v>
      </c>
      <c r="BE8" s="1" t="s">
        <v>23</v>
      </c>
      <c r="BF8" s="1" t="s">
        <v>110</v>
      </c>
      <c r="BG8" s="1" t="s">
        <v>278</v>
      </c>
      <c r="BH8" s="1" t="s">
        <v>67</v>
      </c>
      <c r="BI8" s="1" t="s">
        <v>67</v>
      </c>
      <c r="BJ8" s="4" t="str">
        <f>AQ8</f>
        <v>鳥本 喜英</v>
      </c>
    </row>
    <row r="9" spans="1:62" ht="14.45" customHeight="1" thickBot="1" x14ac:dyDescent="0.2">
      <c r="A9" s="85"/>
      <c r="B9" s="86"/>
      <c r="C9" s="106" t="str">
        <f>AR8</f>
        <v>ﾄﾘﾓﾄ ﾉﾌﾞﾋﾃﾞ</v>
      </c>
      <c r="D9" s="107"/>
      <c r="E9" s="107"/>
      <c r="F9" s="107"/>
      <c r="G9" s="108"/>
      <c r="H9" s="87">
        <f ca="1">BA8</f>
        <v>78</v>
      </c>
      <c r="I9" s="88"/>
      <c r="J9" s="89" t="str">
        <f>BB8</f>
        <v>O</v>
      </c>
      <c r="K9" s="88"/>
      <c r="L9" s="90" t="s">
        <v>300</v>
      </c>
      <c r="M9" s="91"/>
      <c r="N9" s="91" t="str">
        <f>AV8</f>
        <v>042-377-8208</v>
      </c>
      <c r="O9" s="91"/>
      <c r="P9" s="91"/>
      <c r="Q9" s="91"/>
      <c r="R9" s="91"/>
      <c r="S9" s="91"/>
      <c r="T9" s="91" t="s">
        <v>301</v>
      </c>
      <c r="U9" s="91"/>
      <c r="V9" s="91" t="str">
        <f>AX8</f>
        <v>090-9306-9194</v>
      </c>
      <c r="W9" s="91"/>
      <c r="X9" s="91"/>
      <c r="Y9" s="91"/>
      <c r="Z9" s="91"/>
      <c r="AA9" s="91"/>
      <c r="AB9" s="92"/>
      <c r="AC9" s="90" t="str">
        <f>BE8</f>
        <v>042-377-8208</v>
      </c>
      <c r="AD9" s="93"/>
      <c r="AE9" s="93"/>
      <c r="AF9" s="93"/>
      <c r="AG9" s="93"/>
      <c r="AH9" s="93"/>
      <c r="AI9" s="94"/>
      <c r="AN9" s="2"/>
      <c r="AO9" s="2"/>
    </row>
    <row r="10" spans="1:62" ht="14.45" customHeight="1" x14ac:dyDescent="0.15">
      <c r="A10" s="95">
        <f>AP14</f>
        <v>5</v>
      </c>
      <c r="B10" s="96"/>
      <c r="C10" s="103" t="str">
        <f>AQ10</f>
        <v>三瓶 セツ</v>
      </c>
      <c r="D10" s="104"/>
      <c r="E10" s="104"/>
      <c r="F10" s="104"/>
      <c r="G10" s="105"/>
      <c r="H10" s="97" t="str">
        <f>AS10</f>
        <v>女</v>
      </c>
      <c r="I10" s="98"/>
      <c r="J10" s="97"/>
      <c r="K10" s="98"/>
      <c r="L10" s="99" t="str">
        <f>AU10</f>
        <v>稲城市百村611-8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1"/>
      <c r="AC10" s="83" t="str">
        <f>BF10</f>
        <v>三瓶 誠記</v>
      </c>
      <c r="AD10" s="102"/>
      <c r="AE10" s="102"/>
      <c r="AF10" s="102"/>
      <c r="AG10" s="102"/>
      <c r="AH10" s="83" t="str">
        <f>BG10</f>
        <v>夫</v>
      </c>
      <c r="AI10" s="84"/>
      <c r="AN10" s="2"/>
      <c r="AO10" s="2"/>
      <c r="AP10" s="1">
        <v>3</v>
      </c>
      <c r="AQ10" s="3" t="s">
        <v>75</v>
      </c>
      <c r="AR10" s="3" t="s">
        <v>76</v>
      </c>
      <c r="AS10" s="4" t="s">
        <v>24</v>
      </c>
      <c r="AT10" s="4" t="s">
        <v>26</v>
      </c>
      <c r="AU10" s="1" t="s">
        <v>21</v>
      </c>
      <c r="AV10" s="1" t="s">
        <v>12</v>
      </c>
      <c r="AW10" s="1" t="s">
        <v>245</v>
      </c>
      <c r="AX10" s="1" t="s">
        <v>246</v>
      </c>
      <c r="AY10" s="4" t="str">
        <f>AQ10</f>
        <v>三瓶 セツ</v>
      </c>
      <c r="AZ10" s="7">
        <v>16309</v>
      </c>
      <c r="BA10" s="8">
        <f ca="1">DATEDIF(AZ10,$W$1,"Y")</f>
        <v>77</v>
      </c>
      <c r="BB10" s="9" t="s">
        <v>49</v>
      </c>
      <c r="BC10" s="1" t="s">
        <v>376</v>
      </c>
      <c r="BD10" s="1" t="s">
        <v>52</v>
      </c>
      <c r="BE10" s="1" t="s">
        <v>247</v>
      </c>
      <c r="BF10" s="3" t="s">
        <v>111</v>
      </c>
      <c r="BG10" s="3" t="s">
        <v>279</v>
      </c>
      <c r="BH10" s="1" t="s">
        <v>62</v>
      </c>
      <c r="BI10" s="1" t="s">
        <v>62</v>
      </c>
      <c r="BJ10" s="3" t="str">
        <f>AQ10</f>
        <v>三瓶 セツ</v>
      </c>
    </row>
    <row r="11" spans="1:62" ht="14.45" customHeight="1" thickBot="1" x14ac:dyDescent="0.2">
      <c r="A11" s="85"/>
      <c r="B11" s="86"/>
      <c r="C11" s="106" t="str">
        <f>AR10</f>
        <v>ﾐｶﾒ ｾﾂ</v>
      </c>
      <c r="D11" s="107"/>
      <c r="E11" s="107"/>
      <c r="F11" s="107"/>
      <c r="G11" s="108"/>
      <c r="H11" s="87">
        <f ca="1">BA10</f>
        <v>77</v>
      </c>
      <c r="I11" s="88"/>
      <c r="J11" s="89" t="str">
        <f>BB10</f>
        <v>O</v>
      </c>
      <c r="K11" s="88"/>
      <c r="L11" s="90" t="s">
        <v>300</v>
      </c>
      <c r="M11" s="91"/>
      <c r="N11" s="91" t="str">
        <f>AV10</f>
        <v>042-377-7751</v>
      </c>
      <c r="O11" s="91"/>
      <c r="P11" s="91"/>
      <c r="Q11" s="91"/>
      <c r="R11" s="91"/>
      <c r="S11" s="91"/>
      <c r="T11" s="91" t="s">
        <v>301</v>
      </c>
      <c r="U11" s="91"/>
      <c r="V11" s="91" t="str">
        <f>AX10</f>
        <v>080-1139-7244</v>
      </c>
      <c r="W11" s="91"/>
      <c r="X11" s="91"/>
      <c r="Y11" s="91"/>
      <c r="Z11" s="91"/>
      <c r="AA11" s="91"/>
      <c r="AB11" s="92"/>
      <c r="AC11" s="90" t="str">
        <f>BE10</f>
        <v>090-4749-5025</v>
      </c>
      <c r="AD11" s="93"/>
      <c r="AE11" s="93"/>
      <c r="AF11" s="93"/>
      <c r="AG11" s="93"/>
      <c r="AH11" s="93"/>
      <c r="AI11" s="94"/>
      <c r="AN11" s="2"/>
      <c r="AO11" s="2"/>
    </row>
    <row r="12" spans="1:62" ht="14.45" customHeight="1" x14ac:dyDescent="0.15">
      <c r="A12" s="95">
        <v>4</v>
      </c>
      <c r="B12" s="96"/>
      <c r="C12" s="103" t="str">
        <f>AQ12</f>
        <v>吉倉 洋治</v>
      </c>
      <c r="D12" s="104"/>
      <c r="E12" s="104"/>
      <c r="F12" s="104"/>
      <c r="G12" s="105"/>
      <c r="H12" s="97" t="str">
        <f>AS12</f>
        <v>男</v>
      </c>
      <c r="I12" s="98"/>
      <c r="J12" s="97"/>
      <c r="K12" s="98"/>
      <c r="L12" s="99" t="str">
        <f>AU12</f>
        <v>稲城市長峰3-5-4-1206</v>
      </c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1"/>
      <c r="AC12" s="83" t="str">
        <f>BF12</f>
        <v>吉倉 佳代</v>
      </c>
      <c r="AD12" s="102"/>
      <c r="AE12" s="102"/>
      <c r="AF12" s="102"/>
      <c r="AG12" s="102"/>
      <c r="AH12" s="83" t="str">
        <f>BG12</f>
        <v>子供</v>
      </c>
      <c r="AI12" s="84"/>
      <c r="AN12" s="2"/>
      <c r="AO12" s="2"/>
      <c r="AP12" s="1">
        <v>4</v>
      </c>
      <c r="AQ12" s="3" t="s">
        <v>2</v>
      </c>
      <c r="AR12" s="3" t="s">
        <v>89</v>
      </c>
      <c r="AS12" s="3" t="s">
        <v>44</v>
      </c>
      <c r="AT12" s="4" t="s">
        <v>27</v>
      </c>
      <c r="AU12" s="1" t="s">
        <v>29</v>
      </c>
      <c r="AV12" s="1" t="s">
        <v>30</v>
      </c>
      <c r="AW12" s="1"/>
      <c r="AX12" s="1" t="s">
        <v>225</v>
      </c>
      <c r="AY12" s="4" t="str">
        <f>AQ12</f>
        <v>吉倉 洋治</v>
      </c>
      <c r="AZ12" s="7">
        <v>17592</v>
      </c>
      <c r="BA12" s="8">
        <f ca="1">DATEDIF(AZ12,$W$1,"Y")</f>
        <v>74</v>
      </c>
      <c r="BB12" s="9" t="s">
        <v>49</v>
      </c>
      <c r="BC12" s="1" t="s">
        <v>13</v>
      </c>
      <c r="BD12" s="1"/>
      <c r="BE12" s="1" t="s">
        <v>275</v>
      </c>
      <c r="BF12" s="1" t="s">
        <v>276</v>
      </c>
      <c r="BG12" s="1" t="s">
        <v>280</v>
      </c>
      <c r="BH12" s="1" t="s">
        <v>62</v>
      </c>
      <c r="BI12" s="1" t="s">
        <v>62</v>
      </c>
      <c r="BJ12" s="3" t="str">
        <f>AQ12</f>
        <v>吉倉 洋治</v>
      </c>
    </row>
    <row r="13" spans="1:62" ht="14.45" customHeight="1" thickBot="1" x14ac:dyDescent="0.2">
      <c r="A13" s="85"/>
      <c r="B13" s="86"/>
      <c r="C13" s="106" t="str">
        <f>AR12</f>
        <v>ﾖｼｸﾗ ﾖｳｼﾞ</v>
      </c>
      <c r="D13" s="107"/>
      <c r="E13" s="107"/>
      <c r="F13" s="107"/>
      <c r="G13" s="108"/>
      <c r="H13" s="87">
        <f ca="1">BA12</f>
        <v>74</v>
      </c>
      <c r="I13" s="88"/>
      <c r="J13" s="89" t="str">
        <f>BB12</f>
        <v>O</v>
      </c>
      <c r="K13" s="88"/>
      <c r="L13" s="90" t="s">
        <v>300</v>
      </c>
      <c r="M13" s="91"/>
      <c r="N13" s="91" t="str">
        <f>AV12</f>
        <v>042-331-8108</v>
      </c>
      <c r="O13" s="91"/>
      <c r="P13" s="91"/>
      <c r="Q13" s="91"/>
      <c r="R13" s="91"/>
      <c r="S13" s="91"/>
      <c r="T13" s="91" t="s">
        <v>301</v>
      </c>
      <c r="U13" s="91"/>
      <c r="V13" s="91" t="str">
        <f>AX12</f>
        <v>080-8153-4957</v>
      </c>
      <c r="W13" s="91"/>
      <c r="X13" s="91"/>
      <c r="Y13" s="91"/>
      <c r="Z13" s="91"/>
      <c r="AA13" s="91"/>
      <c r="AB13" s="92"/>
      <c r="AC13" s="90" t="str">
        <f>BE12</f>
        <v>090-1531-9372</v>
      </c>
      <c r="AD13" s="93"/>
      <c r="AE13" s="93"/>
      <c r="AF13" s="93"/>
      <c r="AG13" s="93"/>
      <c r="AH13" s="93"/>
      <c r="AI13" s="94"/>
      <c r="AN13" s="2"/>
      <c r="AO13" s="2"/>
    </row>
    <row r="14" spans="1:62" ht="14.45" customHeight="1" x14ac:dyDescent="0.15">
      <c r="A14" s="95">
        <v>5</v>
      </c>
      <c r="B14" s="96"/>
      <c r="C14" s="103" t="str">
        <f>AQ14</f>
        <v>吉倉 幸子</v>
      </c>
      <c r="D14" s="104"/>
      <c r="E14" s="104"/>
      <c r="F14" s="104"/>
      <c r="G14" s="105"/>
      <c r="H14" s="97" t="str">
        <f>AS14</f>
        <v>女</v>
      </c>
      <c r="I14" s="98"/>
      <c r="J14" s="97"/>
      <c r="K14" s="98"/>
      <c r="L14" s="99" t="str">
        <f>AU14</f>
        <v>稲城市長峰3-5-4-1206</v>
      </c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1"/>
      <c r="AC14" s="83" t="str">
        <f>BF14</f>
        <v>吉倉 佳代</v>
      </c>
      <c r="AD14" s="102"/>
      <c r="AE14" s="102"/>
      <c r="AF14" s="102"/>
      <c r="AG14" s="102"/>
      <c r="AH14" s="83" t="str">
        <f>BG14</f>
        <v>子供</v>
      </c>
      <c r="AI14" s="84"/>
      <c r="AN14" s="2"/>
      <c r="AO14" s="2"/>
      <c r="AP14" s="1">
        <v>5</v>
      </c>
      <c r="AQ14" s="3" t="s">
        <v>3</v>
      </c>
      <c r="AR14" s="3" t="s">
        <v>90</v>
      </c>
      <c r="AS14" s="4" t="s">
        <v>24</v>
      </c>
      <c r="AT14" s="4" t="s">
        <v>27</v>
      </c>
      <c r="AU14" s="1" t="s">
        <v>29</v>
      </c>
      <c r="AV14" s="1" t="s">
        <v>30</v>
      </c>
      <c r="AW14" s="1"/>
      <c r="AX14" s="1" t="s">
        <v>14</v>
      </c>
      <c r="AY14" s="4" t="str">
        <f>AQ14</f>
        <v>吉倉 幸子</v>
      </c>
      <c r="AZ14" s="7">
        <v>18128</v>
      </c>
      <c r="BA14" s="8">
        <f ca="1">DATEDIF(AZ14,$W$1,"Y")</f>
        <v>72</v>
      </c>
      <c r="BB14" s="9" t="s">
        <v>49</v>
      </c>
      <c r="BC14" s="17"/>
      <c r="BD14" t="s">
        <v>277</v>
      </c>
      <c r="BE14" s="1" t="s">
        <v>275</v>
      </c>
      <c r="BF14" s="1" t="s">
        <v>276</v>
      </c>
      <c r="BG14" s="1" t="s">
        <v>280</v>
      </c>
      <c r="BH14" s="1" t="s">
        <v>62</v>
      </c>
      <c r="BI14" s="1" t="s">
        <v>62</v>
      </c>
      <c r="BJ14" s="3" t="str">
        <f>AQ14</f>
        <v>吉倉 幸子</v>
      </c>
    </row>
    <row r="15" spans="1:62" ht="14.45" customHeight="1" thickBot="1" x14ac:dyDescent="0.2">
      <c r="A15" s="85"/>
      <c r="B15" s="86"/>
      <c r="C15" s="106" t="str">
        <f>AR14</f>
        <v>ﾖｼｸﾗ ｻﾁｺ</v>
      </c>
      <c r="D15" s="107"/>
      <c r="E15" s="107"/>
      <c r="F15" s="107"/>
      <c r="G15" s="108"/>
      <c r="H15" s="87">
        <f ca="1">BA14</f>
        <v>72</v>
      </c>
      <c r="I15" s="88"/>
      <c r="J15" s="89" t="str">
        <f>BB14</f>
        <v>O</v>
      </c>
      <c r="K15" s="88"/>
      <c r="L15" s="90" t="s">
        <v>300</v>
      </c>
      <c r="M15" s="91"/>
      <c r="N15" s="91" t="str">
        <f>AV14</f>
        <v>042-331-8108</v>
      </c>
      <c r="O15" s="91"/>
      <c r="P15" s="91"/>
      <c r="Q15" s="91"/>
      <c r="R15" s="91"/>
      <c r="S15" s="91"/>
      <c r="T15" s="91" t="s">
        <v>301</v>
      </c>
      <c r="U15" s="91"/>
      <c r="V15" s="91" t="str">
        <f>AX14</f>
        <v>090-9952-9146</v>
      </c>
      <c r="W15" s="91"/>
      <c r="X15" s="91"/>
      <c r="Y15" s="91"/>
      <c r="Z15" s="91"/>
      <c r="AA15" s="91"/>
      <c r="AB15" s="92"/>
      <c r="AC15" s="90" t="str">
        <f>BE14</f>
        <v>090-1531-9372</v>
      </c>
      <c r="AD15" s="93"/>
      <c r="AE15" s="93"/>
      <c r="AF15" s="93"/>
      <c r="AG15" s="93"/>
      <c r="AH15" s="93"/>
      <c r="AI15" s="94"/>
      <c r="AN15" s="2"/>
      <c r="AO15" s="2"/>
    </row>
    <row r="16" spans="1:62" ht="14.45" customHeight="1" x14ac:dyDescent="0.15">
      <c r="A16" s="95">
        <v>6</v>
      </c>
      <c r="B16" s="96"/>
      <c r="C16" s="103" t="str">
        <f>AQ16</f>
        <v>大河原 弘子</v>
      </c>
      <c r="D16" s="104"/>
      <c r="E16" s="104"/>
      <c r="F16" s="104"/>
      <c r="G16" s="105"/>
      <c r="H16" s="97" t="str">
        <f>AS16</f>
        <v>女</v>
      </c>
      <c r="I16" s="98"/>
      <c r="J16" s="97"/>
      <c r="K16" s="98"/>
      <c r="L16" s="99" t="str">
        <f>AU16</f>
        <v>稲城市東長沼453</v>
      </c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1"/>
      <c r="AC16" s="83" t="str">
        <f>BF16</f>
        <v>平山 恵子</v>
      </c>
      <c r="AD16" s="102"/>
      <c r="AE16" s="102"/>
      <c r="AF16" s="102"/>
      <c r="AG16" s="102"/>
      <c r="AH16" s="83" t="str">
        <f>BG16</f>
        <v>子供</v>
      </c>
      <c r="AI16" s="84"/>
      <c r="AN16" s="2"/>
      <c r="AO16" s="2"/>
      <c r="AP16" s="1">
        <v>6</v>
      </c>
      <c r="AQ16" s="1" t="s">
        <v>4</v>
      </c>
      <c r="AR16" s="1" t="s">
        <v>94</v>
      </c>
      <c r="AS16" s="4" t="s">
        <v>24</v>
      </c>
      <c r="AT16" s="4" t="s">
        <v>31</v>
      </c>
      <c r="AU16" s="1" t="s">
        <v>32</v>
      </c>
      <c r="AV16" s="1" t="s">
        <v>15</v>
      </c>
      <c r="AW16" s="1" t="s">
        <v>15</v>
      </c>
      <c r="AX16" s="1" t="s">
        <v>16</v>
      </c>
      <c r="AY16" s="4" t="str">
        <f>AQ16</f>
        <v>大河原 弘子</v>
      </c>
      <c r="AZ16" s="7">
        <v>17487</v>
      </c>
      <c r="BA16" s="8">
        <f ca="1">DATEDIF(AZ16,$W$1,"Y")</f>
        <v>74</v>
      </c>
      <c r="BB16" s="9" t="s">
        <v>83</v>
      </c>
      <c r="BC16" s="1"/>
      <c r="BD16" s="1" t="s">
        <v>53</v>
      </c>
      <c r="BE16" s="1" t="s">
        <v>95</v>
      </c>
      <c r="BF16" s="1" t="s">
        <v>112</v>
      </c>
      <c r="BG16" s="1" t="s">
        <v>280</v>
      </c>
      <c r="BH16" s="1" t="s">
        <v>86</v>
      </c>
      <c r="BI16" s="1" t="s">
        <v>86</v>
      </c>
      <c r="BJ16" s="1" t="str">
        <f>AQ16</f>
        <v>大河原 弘子</v>
      </c>
    </row>
    <row r="17" spans="1:62" ht="14.45" customHeight="1" thickBot="1" x14ac:dyDescent="0.2">
      <c r="A17" s="85"/>
      <c r="B17" s="86"/>
      <c r="C17" s="106" t="str">
        <f>AR16</f>
        <v>ｵｵｶﾜﾗ ﾋﾛｺ</v>
      </c>
      <c r="D17" s="107"/>
      <c r="E17" s="107"/>
      <c r="F17" s="107"/>
      <c r="G17" s="108"/>
      <c r="H17" s="87">
        <f ca="1">BA16</f>
        <v>74</v>
      </c>
      <c r="I17" s="88"/>
      <c r="J17" s="89" t="str">
        <f>BB16</f>
        <v>A</v>
      </c>
      <c r="K17" s="88"/>
      <c r="L17" s="90" t="s">
        <v>300</v>
      </c>
      <c r="M17" s="91"/>
      <c r="N17" s="91" t="str">
        <f>AV16</f>
        <v>042-377-5044</v>
      </c>
      <c r="O17" s="91"/>
      <c r="P17" s="91"/>
      <c r="Q17" s="91"/>
      <c r="R17" s="91"/>
      <c r="S17" s="91"/>
      <c r="T17" s="91" t="s">
        <v>301</v>
      </c>
      <c r="U17" s="91"/>
      <c r="V17" s="91" t="str">
        <f>AX16</f>
        <v>080-1071-5299</v>
      </c>
      <c r="W17" s="91"/>
      <c r="X17" s="91"/>
      <c r="Y17" s="91"/>
      <c r="Z17" s="91"/>
      <c r="AA17" s="91"/>
      <c r="AB17" s="92"/>
      <c r="AC17" s="90" t="str">
        <f>BE16</f>
        <v>090-8592-3514</v>
      </c>
      <c r="AD17" s="93"/>
      <c r="AE17" s="93"/>
      <c r="AF17" s="93"/>
      <c r="AG17" s="93"/>
      <c r="AH17" s="93"/>
      <c r="AI17" s="94"/>
      <c r="AN17" s="2"/>
      <c r="AO17" s="2"/>
    </row>
    <row r="18" spans="1:62" ht="14.45" customHeight="1" x14ac:dyDescent="0.15">
      <c r="A18" s="95">
        <v>7</v>
      </c>
      <c r="B18" s="96"/>
      <c r="C18" s="103" t="str">
        <f>AQ18</f>
        <v>中河 トキエ</v>
      </c>
      <c r="D18" s="104"/>
      <c r="E18" s="104"/>
      <c r="F18" s="104"/>
      <c r="G18" s="105"/>
      <c r="H18" s="97" t="str">
        <f>AS18</f>
        <v>女</v>
      </c>
      <c r="I18" s="98"/>
      <c r="J18" s="97"/>
      <c r="K18" s="98"/>
      <c r="L18" s="99" t="str">
        <f>AU18</f>
        <v>稲城市押立1715</v>
      </c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1"/>
      <c r="AC18" s="83" t="str">
        <f>BF18</f>
        <v>中河 紀雄</v>
      </c>
      <c r="AD18" s="102"/>
      <c r="AE18" s="102"/>
      <c r="AF18" s="102"/>
      <c r="AG18" s="102"/>
      <c r="AH18" s="83" t="str">
        <f>BG18</f>
        <v>夫</v>
      </c>
      <c r="AI18" s="84"/>
      <c r="AN18" s="2"/>
      <c r="AO18" s="2"/>
      <c r="AP18" s="1">
        <v>7</v>
      </c>
      <c r="AQ18" s="1" t="s">
        <v>5</v>
      </c>
      <c r="AR18" s="1" t="s">
        <v>80</v>
      </c>
      <c r="AS18" s="4" t="s">
        <v>24</v>
      </c>
      <c r="AT18" s="4" t="s">
        <v>33</v>
      </c>
      <c r="AU18" s="1" t="s">
        <v>248</v>
      </c>
      <c r="AV18" s="1" t="s">
        <v>81</v>
      </c>
      <c r="AW18" s="1" t="s">
        <v>81</v>
      </c>
      <c r="AX18" s="1" t="s">
        <v>249</v>
      </c>
      <c r="AY18" s="4" t="str">
        <f>AQ18</f>
        <v>中河 トキエ</v>
      </c>
      <c r="AZ18" s="7">
        <v>15634</v>
      </c>
      <c r="BA18" s="8">
        <f ca="1">DATEDIF(AZ18,$W$1,"Y")</f>
        <v>79</v>
      </c>
      <c r="BB18" s="9" t="s">
        <v>49</v>
      </c>
      <c r="BC18" t="s">
        <v>159</v>
      </c>
      <c r="BD18" s="3" t="s">
        <v>233</v>
      </c>
      <c r="BE18" s="1" t="s">
        <v>250</v>
      </c>
      <c r="BF18" s="1" t="s">
        <v>113</v>
      </c>
      <c r="BG18" s="3" t="s">
        <v>279</v>
      </c>
      <c r="BH18" s="1" t="s">
        <v>86</v>
      </c>
      <c r="BI18" s="1" t="s">
        <v>86</v>
      </c>
      <c r="BJ18" s="1" t="str">
        <f>AQ18</f>
        <v>中河 トキエ</v>
      </c>
    </row>
    <row r="19" spans="1:62" ht="14.45" customHeight="1" thickBot="1" x14ac:dyDescent="0.2">
      <c r="A19" s="85"/>
      <c r="B19" s="86"/>
      <c r="C19" s="106" t="str">
        <f>AR18</f>
        <v>ﾅｶｶﾞﾜ ﾄｷｴ</v>
      </c>
      <c r="D19" s="107"/>
      <c r="E19" s="107"/>
      <c r="F19" s="107"/>
      <c r="G19" s="108"/>
      <c r="H19" s="87">
        <f ca="1">BA18</f>
        <v>79</v>
      </c>
      <c r="I19" s="88"/>
      <c r="J19" s="89" t="str">
        <f>BB18</f>
        <v>O</v>
      </c>
      <c r="K19" s="88"/>
      <c r="L19" s="90" t="s">
        <v>300</v>
      </c>
      <c r="M19" s="91"/>
      <c r="N19" s="91" t="str">
        <f>AV18</f>
        <v>042-377-2854</v>
      </c>
      <c r="O19" s="91"/>
      <c r="P19" s="91"/>
      <c r="Q19" s="91"/>
      <c r="R19" s="91"/>
      <c r="S19" s="91"/>
      <c r="T19" s="91" t="s">
        <v>301</v>
      </c>
      <c r="U19" s="91"/>
      <c r="V19" s="91" t="str">
        <f>AX18</f>
        <v>080-7974-2163</v>
      </c>
      <c r="W19" s="91"/>
      <c r="X19" s="91"/>
      <c r="Y19" s="91"/>
      <c r="Z19" s="91"/>
      <c r="AA19" s="91"/>
      <c r="AB19" s="92"/>
      <c r="AC19" s="90" t="str">
        <f>BE18</f>
        <v>080-7944-2163</v>
      </c>
      <c r="AD19" s="93"/>
      <c r="AE19" s="93"/>
      <c r="AF19" s="93"/>
      <c r="AG19" s="93"/>
      <c r="AH19" s="93"/>
      <c r="AI19" s="94"/>
      <c r="AN19" s="2"/>
      <c r="AO19" s="2"/>
    </row>
    <row r="20" spans="1:62" ht="14.45" customHeight="1" x14ac:dyDescent="0.15">
      <c r="A20" s="95">
        <v>8</v>
      </c>
      <c r="B20" s="96"/>
      <c r="C20" s="103" t="str">
        <f>AQ20</f>
        <v>小松 知江美</v>
      </c>
      <c r="D20" s="104"/>
      <c r="E20" s="104"/>
      <c r="F20" s="104"/>
      <c r="G20" s="105"/>
      <c r="H20" s="97" t="str">
        <f>AS20</f>
        <v>女</v>
      </c>
      <c r="I20" s="98"/>
      <c r="J20" s="97"/>
      <c r="K20" s="98"/>
      <c r="L20" s="99" t="str">
        <f>AU20</f>
        <v>稲城市百村611-13</v>
      </c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1"/>
      <c r="AC20" s="83" t="str">
        <f>BF20</f>
        <v>小松 雅彦</v>
      </c>
      <c r="AD20" s="102"/>
      <c r="AE20" s="102"/>
      <c r="AF20" s="102"/>
      <c r="AG20" s="102"/>
      <c r="AH20" s="83" t="str">
        <f>BG20</f>
        <v>夫</v>
      </c>
      <c r="AI20" s="84"/>
      <c r="AN20" s="2"/>
      <c r="AO20" s="2"/>
      <c r="AP20" s="1">
        <v>8</v>
      </c>
      <c r="AQ20" s="1" t="s">
        <v>6</v>
      </c>
      <c r="AR20" s="1" t="s">
        <v>82</v>
      </c>
      <c r="AS20" s="4" t="s">
        <v>24</v>
      </c>
      <c r="AT20" s="4" t="s">
        <v>26</v>
      </c>
      <c r="AU20" s="1" t="s">
        <v>241</v>
      </c>
      <c r="AV20" s="1" t="s">
        <v>240</v>
      </c>
      <c r="AW20" s="1"/>
      <c r="AX20" s="1" t="s">
        <v>242</v>
      </c>
      <c r="AY20" s="4" t="str">
        <f>AQ20</f>
        <v>小松 知江美</v>
      </c>
      <c r="AZ20" s="7">
        <v>21420</v>
      </c>
      <c r="BA20" s="8">
        <f ca="1">DATEDIF(AZ20,$W$1,"Y")</f>
        <v>63</v>
      </c>
      <c r="BB20" s="9" t="s">
        <v>83</v>
      </c>
      <c r="BC20" s="1" t="s">
        <v>18</v>
      </c>
      <c r="BD20" s="1" t="s">
        <v>54</v>
      </c>
      <c r="BE20" s="1" t="s">
        <v>240</v>
      </c>
      <c r="BF20" s="1" t="s">
        <v>114</v>
      </c>
      <c r="BG20" s="3" t="s">
        <v>279</v>
      </c>
      <c r="BH20" s="1"/>
      <c r="BI20" s="1"/>
      <c r="BJ20" s="1" t="str">
        <f>AQ20</f>
        <v>小松 知江美</v>
      </c>
    </row>
    <row r="21" spans="1:62" ht="14.45" customHeight="1" thickBot="1" x14ac:dyDescent="0.2">
      <c r="A21" s="85"/>
      <c r="B21" s="86"/>
      <c r="C21" s="106" t="str">
        <f>AR20</f>
        <v>ｺﾏﾂ ﾁｴﾐ</v>
      </c>
      <c r="D21" s="107"/>
      <c r="E21" s="107"/>
      <c r="F21" s="107"/>
      <c r="G21" s="108"/>
      <c r="H21" s="87">
        <f ca="1">BA20</f>
        <v>63</v>
      </c>
      <c r="I21" s="88"/>
      <c r="J21" s="89" t="str">
        <f>BB20</f>
        <v>A</v>
      </c>
      <c r="K21" s="88"/>
      <c r="L21" s="90" t="s">
        <v>300</v>
      </c>
      <c r="M21" s="91"/>
      <c r="N21" s="91" t="str">
        <f>AV20</f>
        <v>042-378-0555</v>
      </c>
      <c r="O21" s="91"/>
      <c r="P21" s="91"/>
      <c r="Q21" s="91"/>
      <c r="R21" s="91"/>
      <c r="S21" s="91"/>
      <c r="T21" s="91" t="s">
        <v>301</v>
      </c>
      <c r="U21" s="91"/>
      <c r="V21" s="91" t="str">
        <f>AX20</f>
        <v>080-6555-6946</v>
      </c>
      <c r="W21" s="91"/>
      <c r="X21" s="91"/>
      <c r="Y21" s="91"/>
      <c r="Z21" s="91"/>
      <c r="AA21" s="91"/>
      <c r="AB21" s="92"/>
      <c r="AC21" s="90" t="str">
        <f>BE20</f>
        <v>042-378-0555</v>
      </c>
      <c r="AD21" s="93"/>
      <c r="AE21" s="93"/>
      <c r="AF21" s="93"/>
      <c r="AG21" s="93"/>
      <c r="AH21" s="93"/>
      <c r="AI21" s="94"/>
      <c r="AN21" s="2"/>
      <c r="AO21" s="2"/>
    </row>
    <row r="22" spans="1:62" ht="14.45" customHeight="1" x14ac:dyDescent="0.15">
      <c r="A22" s="95">
        <v>9</v>
      </c>
      <c r="B22" s="96"/>
      <c r="C22" s="103" t="str">
        <f>AQ22</f>
        <v>綱島 久美子(長期休)</v>
      </c>
      <c r="D22" s="104"/>
      <c r="E22" s="104"/>
      <c r="F22" s="104"/>
      <c r="G22" s="105"/>
      <c r="H22" s="97" t="str">
        <f>AS22</f>
        <v>女</v>
      </c>
      <c r="I22" s="98"/>
      <c r="J22" s="97"/>
      <c r="K22" s="98"/>
      <c r="L22" s="99" t="str">
        <f>AU22</f>
        <v>稲城市向陽台6-12-3-1006</v>
      </c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1"/>
      <c r="AC22" s="83" t="str">
        <f>BF22</f>
        <v>綱島 啓督</v>
      </c>
      <c r="AD22" s="102"/>
      <c r="AE22" s="102"/>
      <c r="AF22" s="102"/>
      <c r="AG22" s="102"/>
      <c r="AH22" s="83" t="str">
        <f>BG22</f>
        <v>夫</v>
      </c>
      <c r="AI22" s="84"/>
      <c r="AN22" s="2"/>
      <c r="AO22" s="2"/>
      <c r="AP22" s="1">
        <v>9</v>
      </c>
      <c r="AQ22" s="1" t="s">
        <v>607</v>
      </c>
      <c r="AR22" s="1" t="s">
        <v>84</v>
      </c>
      <c r="AS22" s="4" t="s">
        <v>24</v>
      </c>
      <c r="AT22" s="4" t="s">
        <v>25</v>
      </c>
      <c r="AU22" s="1" t="s">
        <v>260</v>
      </c>
      <c r="AV22" s="1" t="s">
        <v>264</v>
      </c>
      <c r="AW22" s="1" t="s">
        <v>17</v>
      </c>
      <c r="AX22" s="1" t="s">
        <v>265</v>
      </c>
      <c r="AY22" s="4" t="str">
        <f>AQ22</f>
        <v>綱島 久美子(長期休)</v>
      </c>
      <c r="AZ22" s="7">
        <v>19963</v>
      </c>
      <c r="BA22" s="8">
        <f ca="1">DATEDIF(AZ22,$W$1,"Y")</f>
        <v>67</v>
      </c>
      <c r="BB22" s="9" t="s">
        <v>83</v>
      </c>
      <c r="BC22" s="1"/>
      <c r="BD22" s="1" t="s">
        <v>55</v>
      </c>
      <c r="BE22" s="1" t="s">
        <v>274</v>
      </c>
      <c r="BF22" s="1" t="s">
        <v>108</v>
      </c>
      <c r="BG22" s="3" t="s">
        <v>279</v>
      </c>
      <c r="BH22" s="1"/>
      <c r="BI22" s="1" t="s">
        <v>85</v>
      </c>
      <c r="BJ22" s="1" t="str">
        <f>AQ22</f>
        <v>綱島 久美子(長期休)</v>
      </c>
    </row>
    <row r="23" spans="1:62" ht="14.45" customHeight="1" thickBot="1" x14ac:dyDescent="0.2">
      <c r="A23" s="85"/>
      <c r="B23" s="86"/>
      <c r="C23" s="106" t="str">
        <f>AR22</f>
        <v>ﾂﾅｼﾏ ｸﾐｺ</v>
      </c>
      <c r="D23" s="107"/>
      <c r="E23" s="107"/>
      <c r="F23" s="107"/>
      <c r="G23" s="108"/>
      <c r="H23" s="87">
        <f ca="1">BA22</f>
        <v>67</v>
      </c>
      <c r="I23" s="88"/>
      <c r="J23" s="89" t="str">
        <f>BB22</f>
        <v>A</v>
      </c>
      <c r="K23" s="88"/>
      <c r="L23" s="90" t="s">
        <v>300</v>
      </c>
      <c r="M23" s="91"/>
      <c r="N23" s="91" t="str">
        <f>AV22</f>
        <v>042-378-0792</v>
      </c>
      <c r="O23" s="91"/>
      <c r="P23" s="91"/>
      <c r="Q23" s="91"/>
      <c r="R23" s="91"/>
      <c r="S23" s="91"/>
      <c r="T23" s="91" t="s">
        <v>301</v>
      </c>
      <c r="U23" s="91"/>
      <c r="V23" s="91" t="str">
        <f>AX22</f>
        <v>090-6484-9478</v>
      </c>
      <c r="W23" s="91"/>
      <c r="X23" s="91"/>
      <c r="Y23" s="91"/>
      <c r="Z23" s="91"/>
      <c r="AA23" s="91"/>
      <c r="AB23" s="92"/>
      <c r="AC23" s="90" t="str">
        <f>BE22</f>
        <v>090-2444-5218</v>
      </c>
      <c r="AD23" s="93"/>
      <c r="AE23" s="93"/>
      <c r="AF23" s="93"/>
      <c r="AG23" s="93"/>
      <c r="AH23" s="93"/>
      <c r="AI23" s="94"/>
      <c r="AN23" s="2"/>
      <c r="AO23" s="2"/>
    </row>
    <row r="24" spans="1:62" ht="14.45" customHeight="1" x14ac:dyDescent="0.15">
      <c r="A24" s="95">
        <v>10</v>
      </c>
      <c r="B24" s="96"/>
      <c r="C24" s="103" t="str">
        <f>AQ24</f>
        <v>竹村 純子(一時休)</v>
      </c>
      <c r="D24" s="104"/>
      <c r="E24" s="104"/>
      <c r="F24" s="104"/>
      <c r="G24" s="105"/>
      <c r="H24" s="97" t="str">
        <f>AS24</f>
        <v>女</v>
      </c>
      <c r="I24" s="98"/>
      <c r="J24" s="97"/>
      <c r="K24" s="98"/>
      <c r="L24" s="99" t="str">
        <f>AU24</f>
        <v>川崎市多摩区菅北浦4-1-1ｴﾐﾈﾝｽ2-2</v>
      </c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1"/>
      <c r="AC24" s="83" t="str">
        <f>BF24</f>
        <v>竹村 政信</v>
      </c>
      <c r="AD24" s="102"/>
      <c r="AE24" s="102"/>
      <c r="AF24" s="102"/>
      <c r="AG24" s="102"/>
      <c r="AH24" s="83" t="str">
        <f>BG24</f>
        <v>夫</v>
      </c>
      <c r="AI24" s="84"/>
      <c r="AN24" s="2"/>
      <c r="AO24" s="2"/>
      <c r="AP24" s="1">
        <v>10</v>
      </c>
      <c r="AQ24" s="6" t="s">
        <v>605</v>
      </c>
      <c r="AR24" s="6" t="s">
        <v>78</v>
      </c>
      <c r="AS24" s="4" t="s">
        <v>24</v>
      </c>
      <c r="AT24" s="4" t="s">
        <v>42</v>
      </c>
      <c r="AU24" s="6" t="s">
        <v>41</v>
      </c>
      <c r="AV24" s="1" t="s">
        <v>39</v>
      </c>
      <c r="AW24" s="1" t="s">
        <v>39</v>
      </c>
      <c r="AX24" s="1" t="s">
        <v>40</v>
      </c>
      <c r="AY24" s="4" t="str">
        <f>AQ24</f>
        <v>竹村 純子(一時休)</v>
      </c>
      <c r="AZ24" s="7">
        <v>22372</v>
      </c>
      <c r="BA24" s="8">
        <f ca="1">DATEDIF(AZ24,$W$1,"Y")</f>
        <v>60</v>
      </c>
      <c r="BB24" s="9" t="s">
        <v>73</v>
      </c>
      <c r="BC24" t="s">
        <v>224</v>
      </c>
      <c r="BD24" s="1" t="s">
        <v>43</v>
      </c>
      <c r="BE24" s="1" t="s">
        <v>79</v>
      </c>
      <c r="BF24" s="1" t="s">
        <v>374</v>
      </c>
      <c r="BG24" s="3" t="s">
        <v>279</v>
      </c>
      <c r="BH24" s="1" t="s">
        <v>62</v>
      </c>
      <c r="BI24" s="1" t="s">
        <v>62</v>
      </c>
      <c r="BJ24" s="6" t="str">
        <f>AQ24</f>
        <v>竹村 純子(一時休)</v>
      </c>
    </row>
    <row r="25" spans="1:62" ht="14.45" customHeight="1" thickBot="1" x14ac:dyDescent="0.2">
      <c r="A25" s="85"/>
      <c r="B25" s="86"/>
      <c r="C25" s="106" t="str">
        <f>AR24</f>
        <v>ﾀｹﾑﾗ ｼﾞｭﾝｺ</v>
      </c>
      <c r="D25" s="107"/>
      <c r="E25" s="107"/>
      <c r="F25" s="107"/>
      <c r="G25" s="108"/>
      <c r="H25" s="87">
        <f ca="1">BA24</f>
        <v>60</v>
      </c>
      <c r="I25" s="88"/>
      <c r="J25" s="89" t="str">
        <f>BB24</f>
        <v>B</v>
      </c>
      <c r="K25" s="88"/>
      <c r="L25" s="90" t="s">
        <v>300</v>
      </c>
      <c r="M25" s="91"/>
      <c r="N25" s="91" t="str">
        <f>AV24</f>
        <v>044-945-2164</v>
      </c>
      <c r="O25" s="91"/>
      <c r="P25" s="91"/>
      <c r="Q25" s="91"/>
      <c r="R25" s="91"/>
      <c r="S25" s="91"/>
      <c r="T25" s="91" t="s">
        <v>301</v>
      </c>
      <c r="U25" s="91"/>
      <c r="V25" s="91" t="str">
        <f>AX24</f>
        <v>090-2569-6397</v>
      </c>
      <c r="W25" s="91"/>
      <c r="X25" s="91"/>
      <c r="Y25" s="91"/>
      <c r="Z25" s="91"/>
      <c r="AA25" s="91"/>
      <c r="AB25" s="92"/>
      <c r="AC25" s="90" t="str">
        <f>BE24</f>
        <v>090-5401-4416</v>
      </c>
      <c r="AD25" s="93"/>
      <c r="AE25" s="93"/>
      <c r="AF25" s="93"/>
      <c r="AG25" s="93"/>
      <c r="AH25" s="93"/>
      <c r="AI25" s="94"/>
      <c r="AN25" s="2"/>
      <c r="AO25" s="2"/>
    </row>
    <row r="26" spans="1:62" ht="14.45" customHeight="1" x14ac:dyDescent="0.15">
      <c r="A26" s="95">
        <v>11</v>
      </c>
      <c r="B26" s="96"/>
      <c r="C26" s="103" t="str">
        <f>AQ26</f>
        <v>鈴木 陽子</v>
      </c>
      <c r="D26" s="104"/>
      <c r="E26" s="104"/>
      <c r="F26" s="104"/>
      <c r="G26" s="105"/>
      <c r="H26" s="97" t="str">
        <f>AS26</f>
        <v>女</v>
      </c>
      <c r="I26" s="98"/>
      <c r="J26" s="97"/>
      <c r="K26" s="98"/>
      <c r="L26" s="99" t="str">
        <f>AU26</f>
        <v>稲城市百村611-8</v>
      </c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1"/>
      <c r="AC26" s="83" t="str">
        <f>BF26</f>
        <v>鈴木 篤</v>
      </c>
      <c r="AD26" s="102"/>
      <c r="AE26" s="102"/>
      <c r="AF26" s="102"/>
      <c r="AG26" s="102"/>
      <c r="AH26" s="83" t="str">
        <f>BG26</f>
        <v>夫</v>
      </c>
      <c r="AI26" s="84"/>
      <c r="AN26" s="2"/>
      <c r="AO26" s="2"/>
      <c r="AP26" s="1">
        <v>11</v>
      </c>
      <c r="AQ26" s="3" t="s">
        <v>46</v>
      </c>
      <c r="AR26" s="3" t="s">
        <v>70</v>
      </c>
      <c r="AS26" s="4" t="s">
        <v>24</v>
      </c>
      <c r="AT26" s="4" t="s">
        <v>26</v>
      </c>
      <c r="AU26" s="1" t="s">
        <v>21</v>
      </c>
      <c r="AV26" s="1" t="s">
        <v>71</v>
      </c>
      <c r="AW26" s="1"/>
      <c r="AX26" s="1" t="s">
        <v>59</v>
      </c>
      <c r="AY26" s="4" t="str">
        <f>AQ26</f>
        <v>鈴木 陽子</v>
      </c>
      <c r="AZ26" s="7">
        <v>26709</v>
      </c>
      <c r="BA26" s="8">
        <f ca="1">DATEDIF(AZ26,$W$1,"Y")</f>
        <v>49</v>
      </c>
      <c r="BB26" s="9" t="s">
        <v>73</v>
      </c>
      <c r="BC26" s="1" t="s">
        <v>61</v>
      </c>
      <c r="BD26" s="1" t="s">
        <v>60</v>
      </c>
      <c r="BE26" s="1" t="s">
        <v>59</v>
      </c>
      <c r="BF26" s="3" t="s">
        <v>107</v>
      </c>
      <c r="BG26" s="3" t="s">
        <v>279</v>
      </c>
      <c r="BH26" s="1" t="s">
        <v>62</v>
      </c>
      <c r="BI26" s="1" t="s">
        <v>62</v>
      </c>
      <c r="BJ26" s="3" t="str">
        <f>AQ26</f>
        <v>鈴木 陽子</v>
      </c>
    </row>
    <row r="27" spans="1:62" ht="14.45" customHeight="1" thickBot="1" x14ac:dyDescent="0.2">
      <c r="A27" s="85"/>
      <c r="B27" s="86"/>
      <c r="C27" s="106" t="str">
        <f>AR26</f>
        <v>ｽｽﾞｷ ﾖｳｺ</v>
      </c>
      <c r="D27" s="107"/>
      <c r="E27" s="107"/>
      <c r="F27" s="107"/>
      <c r="G27" s="108"/>
      <c r="H27" s="87">
        <f ca="1">BA26</f>
        <v>49</v>
      </c>
      <c r="I27" s="88"/>
      <c r="J27" s="89" t="str">
        <f>BB26</f>
        <v>B</v>
      </c>
      <c r="K27" s="88"/>
      <c r="L27" s="90" t="s">
        <v>300</v>
      </c>
      <c r="M27" s="91"/>
      <c r="N27" s="91" t="str">
        <f>AV26</f>
        <v>042-378-6353</v>
      </c>
      <c r="O27" s="91"/>
      <c r="P27" s="91"/>
      <c r="Q27" s="91"/>
      <c r="R27" s="91"/>
      <c r="S27" s="91"/>
      <c r="T27" s="91" t="s">
        <v>301</v>
      </c>
      <c r="U27" s="91"/>
      <c r="V27" s="91" t="str">
        <f>AX26</f>
        <v>090-4748-2111</v>
      </c>
      <c r="W27" s="91"/>
      <c r="X27" s="91"/>
      <c r="Y27" s="91"/>
      <c r="Z27" s="91"/>
      <c r="AA27" s="91"/>
      <c r="AB27" s="92"/>
      <c r="AC27" s="90" t="str">
        <f>BE26</f>
        <v>090-4748-2111</v>
      </c>
      <c r="AD27" s="93"/>
      <c r="AE27" s="93"/>
      <c r="AF27" s="93"/>
      <c r="AG27" s="93"/>
      <c r="AH27" s="93"/>
      <c r="AI27" s="94"/>
      <c r="AN27" s="2"/>
      <c r="AO27" s="2"/>
    </row>
    <row r="28" spans="1:62" ht="14.45" customHeight="1" x14ac:dyDescent="0.15">
      <c r="A28" s="95">
        <v>12</v>
      </c>
      <c r="B28" s="96"/>
      <c r="C28" s="103" t="str">
        <f>AQ28</f>
        <v>風間 文雄</v>
      </c>
      <c r="D28" s="104"/>
      <c r="E28" s="104"/>
      <c r="F28" s="104"/>
      <c r="G28" s="105"/>
      <c r="H28" s="97" t="str">
        <f>AS28</f>
        <v>男</v>
      </c>
      <c r="I28" s="98"/>
      <c r="J28" s="97"/>
      <c r="K28" s="98"/>
      <c r="L28" s="99" t="str">
        <f>AU28</f>
        <v>稲城市東長沼81-3</v>
      </c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1"/>
      <c r="AC28" s="83" t="str">
        <f>BF28</f>
        <v>風間 久子</v>
      </c>
      <c r="AD28" s="102"/>
      <c r="AE28" s="102"/>
      <c r="AF28" s="102"/>
      <c r="AG28" s="102"/>
      <c r="AH28" s="83" t="str">
        <f>BG28</f>
        <v>妻</v>
      </c>
      <c r="AI28" s="84"/>
      <c r="AN28" s="2"/>
      <c r="AO28" s="2"/>
      <c r="AP28" s="1">
        <v>12</v>
      </c>
      <c r="AQ28" s="3" t="s">
        <v>127</v>
      </c>
      <c r="AR28" s="1" t="s">
        <v>128</v>
      </c>
      <c r="AS28" s="1" t="s">
        <v>44</v>
      </c>
      <c r="AT28" s="1" t="s">
        <v>31</v>
      </c>
      <c r="AU28" s="1" t="s">
        <v>132</v>
      </c>
      <c r="AV28" s="1" t="s">
        <v>129</v>
      </c>
      <c r="AW28" s="1" t="s">
        <v>129</v>
      </c>
      <c r="AX28" s="1" t="s">
        <v>130</v>
      </c>
      <c r="AY28" s="4" t="str">
        <f>AQ28</f>
        <v>風間 文雄</v>
      </c>
      <c r="AZ28" s="7">
        <v>12821</v>
      </c>
      <c r="BA28" s="8">
        <f ca="1">DATEDIF(AZ28,$W$1,"Y")</f>
        <v>87</v>
      </c>
      <c r="BB28" s="9" t="s">
        <v>83</v>
      </c>
      <c r="BC28" s="55" t="s">
        <v>613</v>
      </c>
      <c r="BD28" s="1"/>
      <c r="BE28" s="1" t="s">
        <v>129</v>
      </c>
      <c r="BF28" s="1" t="s">
        <v>131</v>
      </c>
      <c r="BG28" s="1" t="s">
        <v>278</v>
      </c>
      <c r="BH28" s="1"/>
      <c r="BI28" s="1"/>
      <c r="BJ28" s="3" t="str">
        <f>AQ28</f>
        <v>風間 文雄</v>
      </c>
    </row>
    <row r="29" spans="1:62" ht="14.45" customHeight="1" thickBot="1" x14ac:dyDescent="0.2">
      <c r="A29" s="85"/>
      <c r="B29" s="86"/>
      <c r="C29" s="106" t="str">
        <f>AR28</f>
        <v>ｶｻﾞﾏ ﾌﾐｵ</v>
      </c>
      <c r="D29" s="107"/>
      <c r="E29" s="107"/>
      <c r="F29" s="107"/>
      <c r="G29" s="108"/>
      <c r="H29" s="87">
        <f ca="1">BA28</f>
        <v>87</v>
      </c>
      <c r="I29" s="88"/>
      <c r="J29" s="89" t="str">
        <f>BB28</f>
        <v>A</v>
      </c>
      <c r="K29" s="88"/>
      <c r="L29" s="90" t="s">
        <v>300</v>
      </c>
      <c r="M29" s="91"/>
      <c r="N29" s="91" t="str">
        <f>AV28</f>
        <v>042-377-6782</v>
      </c>
      <c r="O29" s="91"/>
      <c r="P29" s="91"/>
      <c r="Q29" s="91"/>
      <c r="R29" s="91"/>
      <c r="S29" s="91"/>
      <c r="T29" s="91" t="s">
        <v>301</v>
      </c>
      <c r="U29" s="91"/>
      <c r="V29" s="91" t="str">
        <f>AX28</f>
        <v>080-5011-5126</v>
      </c>
      <c r="W29" s="91"/>
      <c r="X29" s="91"/>
      <c r="Y29" s="91"/>
      <c r="Z29" s="91"/>
      <c r="AA29" s="91"/>
      <c r="AB29" s="92"/>
      <c r="AC29" s="90" t="str">
        <f>BE28</f>
        <v>042-377-6782</v>
      </c>
      <c r="AD29" s="93"/>
      <c r="AE29" s="93"/>
      <c r="AF29" s="93"/>
      <c r="AG29" s="93"/>
      <c r="AH29" s="93"/>
      <c r="AI29" s="94"/>
      <c r="AN29" s="2"/>
      <c r="AO29" s="2"/>
    </row>
    <row r="30" spans="1:62" ht="14.45" customHeight="1" x14ac:dyDescent="0.15">
      <c r="A30" s="95">
        <v>13</v>
      </c>
      <c r="B30" s="96"/>
      <c r="C30" s="103" t="str">
        <f>AQ30</f>
        <v>飯野 和男</v>
      </c>
      <c r="D30" s="104"/>
      <c r="E30" s="104"/>
      <c r="F30" s="104"/>
      <c r="G30" s="105"/>
      <c r="H30" s="97" t="str">
        <f>AS30</f>
        <v>男</v>
      </c>
      <c r="I30" s="98"/>
      <c r="J30" s="97"/>
      <c r="K30" s="98"/>
      <c r="L30" s="99" t="str">
        <f>AU30</f>
        <v>稲城市向陽台3-13-3</v>
      </c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1"/>
      <c r="AC30" s="83" t="str">
        <f>BF30</f>
        <v>飯野 順子</v>
      </c>
      <c r="AD30" s="102"/>
      <c r="AE30" s="102"/>
      <c r="AF30" s="102"/>
      <c r="AG30" s="102"/>
      <c r="AH30" s="83" t="str">
        <f>BG30</f>
        <v>妻</v>
      </c>
      <c r="AI30" s="84"/>
      <c r="AN30" s="2"/>
      <c r="AO30" s="2"/>
      <c r="AP30" s="1">
        <v>13</v>
      </c>
      <c r="AQ30" s="1" t="s">
        <v>121</v>
      </c>
      <c r="AR30" s="1" t="s">
        <v>122</v>
      </c>
      <c r="AS30" s="1" t="s">
        <v>44</v>
      </c>
      <c r="AT30" s="1" t="s">
        <v>25</v>
      </c>
      <c r="AU30" s="1" t="s">
        <v>251</v>
      </c>
      <c r="AV30" s="1" t="s">
        <v>124</v>
      </c>
      <c r="AW30" s="1" t="s">
        <v>124</v>
      </c>
      <c r="AX30" s="1" t="s">
        <v>253</v>
      </c>
      <c r="AY30" s="4" t="str">
        <f>AQ30</f>
        <v>飯野 和男</v>
      </c>
      <c r="AZ30" s="7">
        <v>17677</v>
      </c>
      <c r="BA30" s="8">
        <f ca="1">DATEDIF(AZ30,$W$1,"Y")</f>
        <v>73</v>
      </c>
      <c r="BB30" s="9" t="s">
        <v>73</v>
      </c>
      <c r="BC30" s="1" t="s">
        <v>125</v>
      </c>
      <c r="BD30" s="1"/>
      <c r="BE30" s="1" t="s">
        <v>254</v>
      </c>
      <c r="BF30" s="1" t="s">
        <v>126</v>
      </c>
      <c r="BG30" s="1" t="s">
        <v>278</v>
      </c>
      <c r="BH30" s="1" t="s">
        <v>156</v>
      </c>
      <c r="BI30" s="1"/>
      <c r="BJ30" s="1" t="str">
        <f>AQ30</f>
        <v>飯野 和男</v>
      </c>
    </row>
    <row r="31" spans="1:62" ht="14.45" customHeight="1" thickBot="1" x14ac:dyDescent="0.2">
      <c r="A31" s="85"/>
      <c r="B31" s="86"/>
      <c r="C31" s="106" t="str">
        <f>AR30</f>
        <v>ｲｲﾉ ｶｽﾞｵ</v>
      </c>
      <c r="D31" s="107"/>
      <c r="E31" s="107"/>
      <c r="F31" s="107"/>
      <c r="G31" s="108"/>
      <c r="H31" s="87">
        <f ca="1">BA30</f>
        <v>73</v>
      </c>
      <c r="I31" s="88"/>
      <c r="J31" s="89" t="str">
        <f>BB30</f>
        <v>B</v>
      </c>
      <c r="K31" s="88"/>
      <c r="L31" s="90" t="s">
        <v>300</v>
      </c>
      <c r="M31" s="91"/>
      <c r="N31" s="91" t="str">
        <f>AV30</f>
        <v>042-379-5810</v>
      </c>
      <c r="O31" s="91"/>
      <c r="P31" s="91"/>
      <c r="Q31" s="91"/>
      <c r="R31" s="91"/>
      <c r="S31" s="91"/>
      <c r="T31" s="91" t="s">
        <v>301</v>
      </c>
      <c r="U31" s="91"/>
      <c r="V31" s="91" t="str">
        <f>AX30</f>
        <v>090-2672-2618</v>
      </c>
      <c r="W31" s="91"/>
      <c r="X31" s="91"/>
      <c r="Y31" s="91"/>
      <c r="Z31" s="91"/>
      <c r="AA31" s="91"/>
      <c r="AB31" s="92"/>
      <c r="AC31" s="90" t="str">
        <f>BE30</f>
        <v>090-2545-6287</v>
      </c>
      <c r="AD31" s="93"/>
      <c r="AE31" s="93"/>
      <c r="AF31" s="93"/>
      <c r="AG31" s="93"/>
      <c r="AH31" s="93"/>
      <c r="AI31" s="94"/>
      <c r="AN31" s="2"/>
      <c r="AO31" s="2"/>
    </row>
    <row r="32" spans="1:62" ht="14.45" customHeight="1" x14ac:dyDescent="0.15">
      <c r="A32" s="95">
        <v>14</v>
      </c>
      <c r="B32" s="96"/>
      <c r="C32" s="103" t="str">
        <f>AQ32</f>
        <v>宮本眞佐枝</v>
      </c>
      <c r="D32" s="104"/>
      <c r="E32" s="104"/>
      <c r="F32" s="104"/>
      <c r="G32" s="105"/>
      <c r="H32" s="97" t="str">
        <f>AS32</f>
        <v>女</v>
      </c>
      <c r="I32" s="98"/>
      <c r="J32" s="97"/>
      <c r="K32" s="98"/>
      <c r="L32" s="99" t="str">
        <f>AU32</f>
        <v>稲城市向陽台4-3-2-607</v>
      </c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1"/>
      <c r="AC32" s="83" t="str">
        <f>BF32</f>
        <v>宮本 司</v>
      </c>
      <c r="AD32" s="102"/>
      <c r="AE32" s="102"/>
      <c r="AF32" s="102"/>
      <c r="AG32" s="102"/>
      <c r="AH32" s="83" t="str">
        <f>BG32</f>
        <v>夫</v>
      </c>
      <c r="AI32" s="84"/>
      <c r="AN32" s="2"/>
      <c r="AO32" s="2"/>
      <c r="AP32" s="1">
        <v>14</v>
      </c>
      <c r="AQ32" s="13" t="s">
        <v>603</v>
      </c>
      <c r="AR32" s="1" t="s">
        <v>88</v>
      </c>
      <c r="AS32" s="4" t="s">
        <v>24</v>
      </c>
      <c r="AT32" s="1" t="s">
        <v>25</v>
      </c>
      <c r="AU32" s="1" t="s">
        <v>117</v>
      </c>
      <c r="AV32" s="1" t="s">
        <v>115</v>
      </c>
      <c r="AW32" s="1" t="s">
        <v>115</v>
      </c>
      <c r="AX32" s="1" t="s">
        <v>118</v>
      </c>
      <c r="AY32" s="4" t="str">
        <f>AQ32</f>
        <v>宮本眞佐枝</v>
      </c>
      <c r="AZ32" s="7">
        <v>17735</v>
      </c>
      <c r="BA32" s="8">
        <f ca="1">DATEDIF(AZ32,$W$1,"Y")</f>
        <v>73</v>
      </c>
      <c r="BB32" s="9" t="s">
        <v>73</v>
      </c>
      <c r="BC32" s="1"/>
      <c r="BD32" s="1" t="s">
        <v>87</v>
      </c>
      <c r="BE32" s="1" t="s">
        <v>118</v>
      </c>
      <c r="BF32" s="1" t="s">
        <v>151</v>
      </c>
      <c r="BG32" s="3" t="s">
        <v>279</v>
      </c>
      <c r="BH32" s="1"/>
      <c r="BI32" s="1" t="s">
        <v>67</v>
      </c>
      <c r="BJ32" s="3" t="str">
        <f>AQ32</f>
        <v>宮本眞佐枝</v>
      </c>
    </row>
    <row r="33" spans="1:62" ht="14.45" customHeight="1" thickBot="1" x14ac:dyDescent="0.2">
      <c r="A33" s="85"/>
      <c r="B33" s="86"/>
      <c r="C33" s="106" t="str">
        <f>AR32</f>
        <v>ﾐﾔﾓﾄ ﾏｻｴ</v>
      </c>
      <c r="D33" s="107"/>
      <c r="E33" s="107"/>
      <c r="F33" s="107"/>
      <c r="G33" s="108"/>
      <c r="H33" s="87">
        <f ca="1">BA32</f>
        <v>73</v>
      </c>
      <c r="I33" s="88"/>
      <c r="J33" s="89" t="str">
        <f>BB32</f>
        <v>B</v>
      </c>
      <c r="K33" s="88"/>
      <c r="L33" s="90" t="s">
        <v>300</v>
      </c>
      <c r="M33" s="91"/>
      <c r="N33" s="91" t="str">
        <f>AV32</f>
        <v>042-401-5072</v>
      </c>
      <c r="O33" s="91"/>
      <c r="P33" s="91"/>
      <c r="Q33" s="91"/>
      <c r="R33" s="91"/>
      <c r="S33" s="91"/>
      <c r="T33" s="91" t="s">
        <v>301</v>
      </c>
      <c r="U33" s="91"/>
      <c r="V33" s="91" t="str">
        <f>AX32</f>
        <v>090-5433-2095</v>
      </c>
      <c r="W33" s="91"/>
      <c r="X33" s="91"/>
      <c r="Y33" s="91"/>
      <c r="Z33" s="91"/>
      <c r="AA33" s="91"/>
      <c r="AB33" s="92"/>
      <c r="AC33" s="90" t="str">
        <f>BE32</f>
        <v>090-5433-2095</v>
      </c>
      <c r="AD33" s="93"/>
      <c r="AE33" s="93"/>
      <c r="AF33" s="93"/>
      <c r="AG33" s="93"/>
      <c r="AH33" s="93"/>
      <c r="AI33" s="94"/>
      <c r="AN33" s="2"/>
      <c r="AO33" s="2"/>
    </row>
    <row r="34" spans="1:62" ht="14.45" customHeight="1" x14ac:dyDescent="0.15">
      <c r="A34" s="95">
        <v>15</v>
      </c>
      <c r="B34" s="96"/>
      <c r="C34" s="103" t="str">
        <f>AQ34</f>
        <v>永野 哲夫</v>
      </c>
      <c r="D34" s="104"/>
      <c r="E34" s="104"/>
      <c r="F34" s="104"/>
      <c r="G34" s="105"/>
      <c r="H34" s="97" t="str">
        <f>AS34</f>
        <v>男</v>
      </c>
      <c r="I34" s="98"/>
      <c r="J34" s="97"/>
      <c r="K34" s="98"/>
      <c r="L34" s="99" t="str">
        <f>AU34</f>
        <v>稲城市百村1624-1-606</v>
      </c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1"/>
      <c r="AC34" s="83" t="str">
        <f>BF34</f>
        <v>永野 孝輔</v>
      </c>
      <c r="AD34" s="102"/>
      <c r="AE34" s="102"/>
      <c r="AF34" s="102"/>
      <c r="AG34" s="102"/>
      <c r="AH34" s="83" t="str">
        <f>BG34</f>
        <v>子供</v>
      </c>
      <c r="AI34" s="84"/>
      <c r="AN34" s="2"/>
      <c r="AO34" s="2"/>
      <c r="AP34" s="1">
        <v>15</v>
      </c>
      <c r="AQ34" s="3" t="s">
        <v>96</v>
      </c>
      <c r="AR34" s="1" t="s">
        <v>97</v>
      </c>
      <c r="AS34" s="1" t="s">
        <v>44</v>
      </c>
      <c r="AT34" s="1" t="s">
        <v>98</v>
      </c>
      <c r="AU34" s="1" t="s">
        <v>99</v>
      </c>
      <c r="AV34" s="1" t="s">
        <v>100</v>
      </c>
      <c r="AW34" s="1" t="s">
        <v>100</v>
      </c>
      <c r="AX34" s="1" t="s">
        <v>101</v>
      </c>
      <c r="AY34" s="4" t="str">
        <f>AQ34</f>
        <v>永野 哲夫</v>
      </c>
      <c r="AZ34" s="7">
        <v>17186</v>
      </c>
      <c r="BA34" s="8">
        <f ca="1">DATEDIF(AZ34,$W$1,"Y")</f>
        <v>75</v>
      </c>
      <c r="BB34" s="9" t="s">
        <v>49</v>
      </c>
      <c r="BC34" s="1" t="s">
        <v>104</v>
      </c>
      <c r="BD34" s="1"/>
      <c r="BE34" s="1" t="s">
        <v>105</v>
      </c>
      <c r="BF34" s="1" t="s">
        <v>106</v>
      </c>
      <c r="BG34" s="1" t="s">
        <v>280</v>
      </c>
      <c r="BH34" s="1"/>
      <c r="BI34" s="1"/>
      <c r="BJ34" s="3" t="str">
        <f>AQ34</f>
        <v>永野 哲夫</v>
      </c>
    </row>
    <row r="35" spans="1:62" ht="14.45" customHeight="1" thickBot="1" x14ac:dyDescent="0.2">
      <c r="A35" s="85"/>
      <c r="B35" s="86"/>
      <c r="C35" s="106" t="str">
        <f>AR34</f>
        <v>ﾅｶﾞﾉ ﾃﾂｵ</v>
      </c>
      <c r="D35" s="107"/>
      <c r="E35" s="107"/>
      <c r="F35" s="107"/>
      <c r="G35" s="108"/>
      <c r="H35" s="87">
        <f ca="1">BA34</f>
        <v>75</v>
      </c>
      <c r="I35" s="88"/>
      <c r="J35" s="89" t="str">
        <f>BB34</f>
        <v>O</v>
      </c>
      <c r="K35" s="88"/>
      <c r="L35" s="90" t="s">
        <v>300</v>
      </c>
      <c r="M35" s="91"/>
      <c r="N35" s="91" t="str">
        <f>AV34</f>
        <v>042-379-2434</v>
      </c>
      <c r="O35" s="91"/>
      <c r="P35" s="91"/>
      <c r="Q35" s="91"/>
      <c r="R35" s="91"/>
      <c r="S35" s="91"/>
      <c r="T35" s="91" t="s">
        <v>301</v>
      </c>
      <c r="U35" s="91"/>
      <c r="V35" s="91" t="str">
        <f>AX34</f>
        <v>090-1044-2434</v>
      </c>
      <c r="W35" s="91"/>
      <c r="X35" s="91"/>
      <c r="Y35" s="91"/>
      <c r="Z35" s="91"/>
      <c r="AA35" s="91"/>
      <c r="AB35" s="92"/>
      <c r="AC35" s="90" t="str">
        <f>BE34</f>
        <v>090-4831-1185</v>
      </c>
      <c r="AD35" s="93"/>
      <c r="AE35" s="93"/>
      <c r="AF35" s="93"/>
      <c r="AG35" s="93"/>
      <c r="AH35" s="93"/>
      <c r="AI35" s="94"/>
      <c r="AN35" s="2"/>
      <c r="AO35" s="2"/>
    </row>
    <row r="36" spans="1:62" ht="14.45" customHeight="1" x14ac:dyDescent="0.15">
      <c r="A36" s="95">
        <v>16</v>
      </c>
      <c r="B36" s="96"/>
      <c r="C36" s="103" t="str">
        <f>AQ36</f>
        <v>佐賀 勇</v>
      </c>
      <c r="D36" s="104"/>
      <c r="E36" s="104"/>
      <c r="F36" s="104"/>
      <c r="G36" s="105"/>
      <c r="H36" s="97" t="str">
        <f>AS36</f>
        <v>男</v>
      </c>
      <c r="I36" s="98"/>
      <c r="J36" s="97"/>
      <c r="K36" s="98"/>
      <c r="L36" s="99" t="str">
        <f>AU36</f>
        <v>府中市住吉町2-30-73-714</v>
      </c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1"/>
      <c r="AC36" s="83" t="str">
        <f>BF36</f>
        <v>佐賀 容子</v>
      </c>
      <c r="AD36" s="102"/>
      <c r="AE36" s="102"/>
      <c r="AF36" s="102"/>
      <c r="AG36" s="102"/>
      <c r="AH36" s="83" t="str">
        <f>BG36</f>
        <v>妻</v>
      </c>
      <c r="AI36" s="84"/>
      <c r="AN36" s="2"/>
      <c r="AO36" s="2"/>
      <c r="AP36" s="1">
        <v>16</v>
      </c>
      <c r="AQ36" s="3" t="s">
        <v>255</v>
      </c>
      <c r="AR36" s="1" t="s">
        <v>133</v>
      </c>
      <c r="AS36" s="1" t="s">
        <v>44</v>
      </c>
      <c r="AT36" s="1" t="s">
        <v>134</v>
      </c>
      <c r="AU36" s="1" t="s">
        <v>135</v>
      </c>
      <c r="AV36" s="1" t="s">
        <v>136</v>
      </c>
      <c r="AW36" s="1" t="s">
        <v>136</v>
      </c>
      <c r="AX36" s="1" t="s">
        <v>258</v>
      </c>
      <c r="AY36" s="4" t="str">
        <f>AQ36</f>
        <v>佐賀 勇</v>
      </c>
      <c r="AZ36" s="7">
        <v>15667</v>
      </c>
      <c r="BA36" s="8">
        <f ca="1">DATEDIF(AZ36,$W$1,"Y")</f>
        <v>79</v>
      </c>
      <c r="BB36" s="9" t="s">
        <v>73</v>
      </c>
      <c r="BC36" s="1" t="s">
        <v>138</v>
      </c>
      <c r="BD36" s="1" t="s">
        <v>139</v>
      </c>
      <c r="BE36" s="1" t="s">
        <v>136</v>
      </c>
      <c r="BF36" s="1" t="s">
        <v>140</v>
      </c>
      <c r="BG36" s="1" t="s">
        <v>278</v>
      </c>
      <c r="BH36" s="1" t="s">
        <v>141</v>
      </c>
      <c r="BI36" s="1" t="s">
        <v>141</v>
      </c>
      <c r="BJ36" s="3" t="str">
        <f>AQ36</f>
        <v>佐賀 勇</v>
      </c>
    </row>
    <row r="37" spans="1:62" ht="14.45" customHeight="1" thickBot="1" x14ac:dyDescent="0.2">
      <c r="A37" s="85"/>
      <c r="B37" s="86"/>
      <c r="C37" s="106" t="str">
        <f>AR36</f>
        <v>ｻｶﾞ ｲｻﾑ</v>
      </c>
      <c r="D37" s="107"/>
      <c r="E37" s="107"/>
      <c r="F37" s="107"/>
      <c r="G37" s="108"/>
      <c r="H37" s="87">
        <f ca="1">BA36</f>
        <v>79</v>
      </c>
      <c r="I37" s="88"/>
      <c r="J37" s="89" t="str">
        <f>BB36</f>
        <v>B</v>
      </c>
      <c r="K37" s="88"/>
      <c r="L37" s="90" t="s">
        <v>300</v>
      </c>
      <c r="M37" s="91"/>
      <c r="N37" s="91" t="str">
        <f>AV36</f>
        <v>042-368-6453</v>
      </c>
      <c r="O37" s="91"/>
      <c r="P37" s="91"/>
      <c r="Q37" s="91"/>
      <c r="R37" s="91"/>
      <c r="S37" s="91"/>
      <c r="T37" s="91" t="s">
        <v>301</v>
      </c>
      <c r="U37" s="91"/>
      <c r="V37" s="91" t="str">
        <f>AX36</f>
        <v>090-8031-3016</v>
      </c>
      <c r="W37" s="91"/>
      <c r="X37" s="91"/>
      <c r="Y37" s="91"/>
      <c r="Z37" s="91"/>
      <c r="AA37" s="91"/>
      <c r="AB37" s="92"/>
      <c r="AC37" s="90" t="str">
        <f>BE36</f>
        <v>042-368-6453</v>
      </c>
      <c r="AD37" s="93"/>
      <c r="AE37" s="93"/>
      <c r="AF37" s="93"/>
      <c r="AG37" s="93"/>
      <c r="AH37" s="93"/>
      <c r="AI37" s="94"/>
      <c r="AN37" s="2"/>
      <c r="AO37" s="2"/>
      <c r="AP37" s="3"/>
      <c r="AQ37" s="3"/>
      <c r="AR37" s="1"/>
      <c r="AS37" s="1"/>
      <c r="AT37" s="1"/>
      <c r="AU37" s="1"/>
      <c r="AV37" s="1"/>
      <c r="AW37" s="1"/>
      <c r="AX37" s="1"/>
      <c r="AY37" s="4"/>
      <c r="AZ37" s="7"/>
      <c r="BA37" s="8"/>
      <c r="BB37" s="9"/>
      <c r="BC37" s="1"/>
      <c r="BD37" s="19"/>
      <c r="BE37" s="1"/>
      <c r="BF37" s="1"/>
      <c r="BG37" s="1"/>
      <c r="BH37" s="1"/>
      <c r="BI37" s="1"/>
      <c r="BJ37" s="3"/>
    </row>
    <row r="38" spans="1:62" ht="14.45" customHeight="1" x14ac:dyDescent="0.15">
      <c r="A38" s="95">
        <v>17</v>
      </c>
      <c r="B38" s="96"/>
      <c r="C38" s="103" t="str">
        <f>AQ38</f>
        <v>菅谷 健一</v>
      </c>
      <c r="D38" s="104"/>
      <c r="E38" s="104"/>
      <c r="F38" s="104"/>
      <c r="G38" s="105"/>
      <c r="H38" s="97" t="str">
        <f>AS38</f>
        <v>男</v>
      </c>
      <c r="I38" s="98"/>
      <c r="J38" s="97"/>
      <c r="K38" s="98"/>
      <c r="L38" s="99" t="str">
        <f>AU38</f>
        <v>川崎市麻生区細山8-16-8</v>
      </c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1"/>
      <c r="AC38" s="83" t="str">
        <f>BF38</f>
        <v>菅谷 延子</v>
      </c>
      <c r="AD38" s="102"/>
      <c r="AE38" s="102"/>
      <c r="AF38" s="102"/>
      <c r="AG38" s="102"/>
      <c r="AH38" s="83" t="str">
        <f>BG38</f>
        <v>妻</v>
      </c>
      <c r="AI38" s="84"/>
      <c r="AN38" s="2"/>
      <c r="AO38" s="2"/>
      <c r="AP38" s="1">
        <v>17</v>
      </c>
      <c r="AQ38" s="3" t="s">
        <v>142</v>
      </c>
      <c r="AR38" s="1" t="s">
        <v>143</v>
      </c>
      <c r="AS38" s="1" t="s">
        <v>44</v>
      </c>
      <c r="AT38" s="1" t="s">
        <v>144</v>
      </c>
      <c r="AU38" s="1" t="s">
        <v>145</v>
      </c>
      <c r="AV38" s="1" t="s">
        <v>146</v>
      </c>
      <c r="AW38" s="1" t="s">
        <v>146</v>
      </c>
      <c r="AX38" s="14" t="s">
        <v>194</v>
      </c>
      <c r="AY38" s="4" t="str">
        <f>AQ38</f>
        <v>菅谷 健一</v>
      </c>
      <c r="AZ38" s="7">
        <v>18046</v>
      </c>
      <c r="BA38" s="8">
        <f ca="1">DATEDIF(AZ38,$W$1,"Y")</f>
        <v>72</v>
      </c>
      <c r="BB38" s="9" t="s">
        <v>56</v>
      </c>
      <c r="BC38" s="1" t="s">
        <v>148</v>
      </c>
      <c r="BD38" t="s">
        <v>197</v>
      </c>
      <c r="BE38" s="1" t="s">
        <v>149</v>
      </c>
      <c r="BF38" s="1" t="s">
        <v>150</v>
      </c>
      <c r="BG38" s="1" t="s">
        <v>278</v>
      </c>
      <c r="BH38" s="1" t="s">
        <v>155</v>
      </c>
      <c r="BI38" s="1"/>
      <c r="BJ38" s="3" t="str">
        <f>AQ38</f>
        <v>菅谷 健一</v>
      </c>
    </row>
    <row r="39" spans="1:62" ht="14.45" customHeight="1" thickBot="1" x14ac:dyDescent="0.2">
      <c r="A39" s="85"/>
      <c r="B39" s="86"/>
      <c r="C39" s="106" t="str">
        <f>AR38</f>
        <v>ｽｶﾞﾔ ｹﾝｲﾁ</v>
      </c>
      <c r="D39" s="107"/>
      <c r="E39" s="107"/>
      <c r="F39" s="107"/>
      <c r="G39" s="108"/>
      <c r="H39" s="87">
        <f ca="1">BA38</f>
        <v>72</v>
      </c>
      <c r="I39" s="88"/>
      <c r="J39" s="89" t="str">
        <f>BB38</f>
        <v>AB</v>
      </c>
      <c r="K39" s="88"/>
      <c r="L39" s="90" t="s">
        <v>300</v>
      </c>
      <c r="M39" s="91"/>
      <c r="N39" s="91" t="str">
        <f>AV38</f>
        <v>044-953-4013</v>
      </c>
      <c r="O39" s="91"/>
      <c r="P39" s="91"/>
      <c r="Q39" s="91"/>
      <c r="R39" s="91"/>
      <c r="S39" s="91"/>
      <c r="T39" s="91" t="s">
        <v>301</v>
      </c>
      <c r="U39" s="91"/>
      <c r="V39" s="91" t="str">
        <f>AX38</f>
        <v>090-8584-4083</v>
      </c>
      <c r="W39" s="91"/>
      <c r="X39" s="91"/>
      <c r="Y39" s="91"/>
      <c r="Z39" s="91"/>
      <c r="AA39" s="91"/>
      <c r="AB39" s="92"/>
      <c r="AC39" s="90" t="str">
        <f>BE38</f>
        <v>090-3085-4773</v>
      </c>
      <c r="AD39" s="93"/>
      <c r="AE39" s="93"/>
      <c r="AF39" s="93"/>
      <c r="AG39" s="93"/>
      <c r="AH39" s="93"/>
      <c r="AI39" s="94"/>
      <c r="AN39" s="2"/>
      <c r="AO39" s="2"/>
      <c r="AP39" s="13"/>
      <c r="AQ39" s="3"/>
      <c r="AR39" s="1"/>
      <c r="AS39" s="1"/>
      <c r="AT39" s="1"/>
      <c r="AU39" s="1"/>
      <c r="AV39" s="1"/>
      <c r="AW39" s="1"/>
      <c r="AX39" s="14"/>
      <c r="AY39" s="4"/>
      <c r="AZ39" s="7"/>
      <c r="BA39" s="8"/>
      <c r="BB39" s="9"/>
      <c r="BC39" s="1"/>
      <c r="BE39" s="1"/>
      <c r="BF39" s="1"/>
      <c r="BG39" s="1"/>
      <c r="BH39" s="1"/>
      <c r="BI39" s="1"/>
      <c r="BJ39" s="3"/>
    </row>
    <row r="40" spans="1:62" ht="14.45" customHeight="1" x14ac:dyDescent="0.15">
      <c r="A40" s="95">
        <v>18</v>
      </c>
      <c r="B40" s="96"/>
      <c r="C40" s="103" t="str">
        <f>AQ40</f>
        <v>福田 治美</v>
      </c>
      <c r="D40" s="104"/>
      <c r="E40" s="104"/>
      <c r="F40" s="104"/>
      <c r="G40" s="105"/>
      <c r="H40" s="97" t="str">
        <f>AS40</f>
        <v>女</v>
      </c>
      <c r="I40" s="98"/>
      <c r="J40" s="97"/>
      <c r="K40" s="98"/>
      <c r="L40" s="99" t="str">
        <f>AU40</f>
        <v>稲城市大丸311 第一コーポ石井201</v>
      </c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1"/>
      <c r="AC40" s="83" t="str">
        <f>BF40</f>
        <v>福田 浩子</v>
      </c>
      <c r="AD40" s="102"/>
      <c r="AE40" s="102"/>
      <c r="AF40" s="102"/>
      <c r="AG40" s="102"/>
      <c r="AH40" s="83" t="str">
        <f>BG40</f>
        <v>子供</v>
      </c>
      <c r="AI40" s="84"/>
      <c r="AN40" s="2"/>
      <c r="AO40" s="2"/>
      <c r="AP40" s="1">
        <v>18</v>
      </c>
      <c r="AQ40" s="13" t="s">
        <v>160</v>
      </c>
      <c r="AR40" s="12" t="s">
        <v>161</v>
      </c>
      <c r="AS40" s="4" t="s">
        <v>24</v>
      </c>
      <c r="AT40" s="3" t="s">
        <v>28</v>
      </c>
      <c r="AU40" s="3" t="s">
        <v>262</v>
      </c>
      <c r="AV40" s="1"/>
      <c r="AW40" s="1"/>
      <c r="AX40" s="3" t="s">
        <v>268</v>
      </c>
      <c r="AY40" s="4" t="str">
        <f>AQ40</f>
        <v>福田 治美</v>
      </c>
      <c r="AZ40" s="7">
        <v>25207</v>
      </c>
      <c r="BA40" s="8">
        <f ca="1">DATEDIF(AZ40,$W$1,"Y")</f>
        <v>53</v>
      </c>
      <c r="BB40" s="9" t="s">
        <v>83</v>
      </c>
      <c r="BC40" s="1"/>
      <c r="BD40" s="1" t="s">
        <v>164</v>
      </c>
      <c r="BE40" s="3" t="s">
        <v>273</v>
      </c>
      <c r="BF40" s="3" t="s">
        <v>272</v>
      </c>
      <c r="BG40" s="1" t="s">
        <v>280</v>
      </c>
      <c r="BH40" s="3" t="s">
        <v>163</v>
      </c>
      <c r="BI40" s="1"/>
      <c r="BJ40" s="3" t="str">
        <f>AQ40</f>
        <v>福田 治美</v>
      </c>
    </row>
    <row r="41" spans="1:62" ht="14.45" customHeight="1" thickBot="1" x14ac:dyDescent="0.2">
      <c r="A41" s="85"/>
      <c r="B41" s="86"/>
      <c r="C41" s="106" t="str">
        <f>AR40</f>
        <v>ﾌｸﾀﾞ ﾊﾙﾐ</v>
      </c>
      <c r="D41" s="107"/>
      <c r="E41" s="107"/>
      <c r="F41" s="107"/>
      <c r="G41" s="108"/>
      <c r="H41" s="87">
        <f ca="1">BA40</f>
        <v>53</v>
      </c>
      <c r="I41" s="88"/>
      <c r="J41" s="89" t="str">
        <f>BB40</f>
        <v>A</v>
      </c>
      <c r="K41" s="88"/>
      <c r="L41" s="90" t="s">
        <v>300</v>
      </c>
      <c r="M41" s="91"/>
      <c r="N41" s="91" t="str">
        <f>T($AV40)</f>
        <v/>
      </c>
      <c r="O41" s="91"/>
      <c r="P41" s="91"/>
      <c r="Q41" s="91"/>
      <c r="R41" s="91"/>
      <c r="S41" s="91"/>
      <c r="T41" s="91" t="s">
        <v>301</v>
      </c>
      <c r="U41" s="91"/>
      <c r="V41" s="91" t="str">
        <f>AX40</f>
        <v>090-2561-5556</v>
      </c>
      <c r="W41" s="91"/>
      <c r="X41" s="91"/>
      <c r="Y41" s="91"/>
      <c r="Z41" s="91"/>
      <c r="AA41" s="91"/>
      <c r="AB41" s="92"/>
      <c r="AC41" s="90" t="str">
        <f>BE40</f>
        <v>048-736-2403</v>
      </c>
      <c r="AD41" s="93"/>
      <c r="AE41" s="93"/>
      <c r="AF41" s="93"/>
      <c r="AG41" s="93"/>
      <c r="AH41" s="93"/>
      <c r="AI41" s="94"/>
      <c r="AN41" s="2"/>
      <c r="AO41" s="2"/>
      <c r="AP41" s="13"/>
      <c r="AQ41" s="13"/>
      <c r="AR41" s="12"/>
      <c r="AS41" s="4"/>
      <c r="AT41" s="3"/>
      <c r="AU41" s="3"/>
      <c r="AV41" s="1"/>
      <c r="AW41" s="1"/>
      <c r="AX41" s="3"/>
      <c r="AY41" s="4"/>
      <c r="AZ41" s="7"/>
      <c r="BA41" s="8"/>
      <c r="BB41" s="9"/>
      <c r="BC41" s="1"/>
      <c r="BD41" s="1"/>
      <c r="BE41" s="3"/>
      <c r="BF41" s="3"/>
      <c r="BG41" s="1"/>
      <c r="BH41" s="3"/>
      <c r="BI41" s="1"/>
      <c r="BJ41" s="3"/>
    </row>
    <row r="42" spans="1:62" ht="14.45" customHeight="1" x14ac:dyDescent="0.15">
      <c r="A42" s="95">
        <v>19</v>
      </c>
      <c r="B42" s="96"/>
      <c r="C42" s="103" t="str">
        <f>AQ42</f>
        <v>合田 由美</v>
      </c>
      <c r="D42" s="104"/>
      <c r="E42" s="104"/>
      <c r="F42" s="104"/>
      <c r="G42" s="105"/>
      <c r="H42" s="97" t="str">
        <f>AS42</f>
        <v>女</v>
      </c>
      <c r="I42" s="98"/>
      <c r="J42" s="97"/>
      <c r="K42" s="98"/>
      <c r="L42" s="99" t="str">
        <f>AU42</f>
        <v>稲城市若葉台4-35.E501</v>
      </c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83" t="str">
        <f>BF42</f>
        <v>合田 安夫</v>
      </c>
      <c r="AD42" s="102"/>
      <c r="AE42" s="102"/>
      <c r="AF42" s="102"/>
      <c r="AG42" s="102"/>
      <c r="AH42" s="83" t="str">
        <f>BG42</f>
        <v>夫</v>
      </c>
      <c r="AI42" s="84"/>
      <c r="AN42" s="2"/>
      <c r="AO42" s="2"/>
      <c r="AP42" s="1">
        <v>19</v>
      </c>
      <c r="AQ42" s="13" t="s">
        <v>165</v>
      </c>
      <c r="AR42" s="12" t="s">
        <v>166</v>
      </c>
      <c r="AS42" s="4" t="s">
        <v>24</v>
      </c>
      <c r="AT42" s="3" t="s">
        <v>167</v>
      </c>
      <c r="AU42" s="3" t="s">
        <v>168</v>
      </c>
      <c r="AV42" s="1" t="s">
        <v>169</v>
      </c>
      <c r="AW42" s="1"/>
      <c r="AX42" s="3" t="s">
        <v>170</v>
      </c>
      <c r="AY42" s="4" t="str">
        <f>AQ42</f>
        <v>合田 由美</v>
      </c>
      <c r="AZ42" s="7">
        <v>20917</v>
      </c>
      <c r="BA42" s="8">
        <f ca="1">DATEDIF(AZ42,$W$1,"Y")</f>
        <v>64</v>
      </c>
      <c r="BB42" s="9" t="s">
        <v>83</v>
      </c>
      <c r="BC42" s="1"/>
      <c r="BD42" s="1" t="s">
        <v>414</v>
      </c>
      <c r="BE42" s="3" t="s">
        <v>169</v>
      </c>
      <c r="BF42" s="3" t="s">
        <v>171</v>
      </c>
      <c r="BG42" s="3" t="s">
        <v>279</v>
      </c>
      <c r="BH42" s="3"/>
      <c r="BI42" s="1"/>
      <c r="BJ42" s="3" t="str">
        <f>AQ42</f>
        <v>合田 由美</v>
      </c>
    </row>
    <row r="43" spans="1:62" ht="14.45" customHeight="1" thickBot="1" x14ac:dyDescent="0.2">
      <c r="A43" s="85"/>
      <c r="B43" s="86"/>
      <c r="C43" s="106" t="str">
        <f>AR42</f>
        <v>ｺﾞｳﾀﾞ ﾕﾐ</v>
      </c>
      <c r="D43" s="107"/>
      <c r="E43" s="107"/>
      <c r="F43" s="107"/>
      <c r="G43" s="108"/>
      <c r="H43" s="87">
        <f ca="1">BA42</f>
        <v>64</v>
      </c>
      <c r="I43" s="88"/>
      <c r="J43" s="89" t="str">
        <f>BB42</f>
        <v>A</v>
      </c>
      <c r="K43" s="88"/>
      <c r="L43" s="90" t="s">
        <v>300</v>
      </c>
      <c r="M43" s="91"/>
      <c r="N43" s="91" t="str">
        <f>AV42</f>
        <v>042-331-5602</v>
      </c>
      <c r="O43" s="91"/>
      <c r="P43" s="91"/>
      <c r="Q43" s="91"/>
      <c r="R43" s="91"/>
      <c r="S43" s="91"/>
      <c r="T43" s="91" t="s">
        <v>301</v>
      </c>
      <c r="U43" s="91"/>
      <c r="V43" s="91" t="str">
        <f>AX42</f>
        <v>080-1212-0934</v>
      </c>
      <c r="W43" s="91"/>
      <c r="X43" s="91"/>
      <c r="Y43" s="91"/>
      <c r="Z43" s="91"/>
      <c r="AA43" s="91"/>
      <c r="AB43" s="92"/>
      <c r="AC43" s="90" t="str">
        <f>BE42</f>
        <v>042-331-5602</v>
      </c>
      <c r="AD43" s="93"/>
      <c r="AE43" s="93"/>
      <c r="AF43" s="93"/>
      <c r="AG43" s="93"/>
      <c r="AH43" s="93"/>
      <c r="AI43" s="94"/>
      <c r="AN43" s="2"/>
      <c r="AO43" s="2"/>
      <c r="AP43" s="13"/>
      <c r="AQ43" s="13"/>
      <c r="AR43" s="12"/>
      <c r="AS43" s="4"/>
      <c r="AT43" s="3"/>
      <c r="AU43" s="3"/>
      <c r="AV43" s="1"/>
      <c r="AW43" s="1"/>
      <c r="AX43" s="3"/>
      <c r="AY43" s="4"/>
      <c r="AZ43" s="7"/>
      <c r="BA43" s="8"/>
      <c r="BB43" s="9"/>
      <c r="BC43" s="1"/>
      <c r="BD43" s="1"/>
      <c r="BE43" s="3"/>
      <c r="BF43" s="3"/>
      <c r="BG43" s="3"/>
      <c r="BH43" s="3"/>
      <c r="BI43" s="1"/>
      <c r="BJ43" s="3"/>
    </row>
    <row r="44" spans="1:62" ht="14.45" customHeight="1" x14ac:dyDescent="0.15">
      <c r="A44" s="95">
        <v>20</v>
      </c>
      <c r="B44" s="96"/>
      <c r="C44" s="103" t="str">
        <f>AQ44</f>
        <v>枝松 一美</v>
      </c>
      <c r="D44" s="104"/>
      <c r="E44" s="104"/>
      <c r="F44" s="104"/>
      <c r="G44" s="105"/>
      <c r="H44" s="97" t="str">
        <f>AS44</f>
        <v>女</v>
      </c>
      <c r="I44" s="98"/>
      <c r="J44" s="97"/>
      <c r="K44" s="98"/>
      <c r="L44" s="99" t="str">
        <f>AU44</f>
        <v>稲城市若葉台4-49-10</v>
      </c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1"/>
      <c r="AC44" s="83" t="str">
        <f>BF44</f>
        <v>枝松 啓冶</v>
      </c>
      <c r="AD44" s="102"/>
      <c r="AE44" s="102"/>
      <c r="AF44" s="102"/>
      <c r="AG44" s="102"/>
      <c r="AH44" s="83" t="str">
        <f>BG44</f>
        <v>夫</v>
      </c>
      <c r="AI44" s="84"/>
      <c r="AN44" s="2" t="str">
        <f>IF(ISBLANK(#REF!),"","○")</f>
        <v>○</v>
      </c>
      <c r="AO44" s="2"/>
      <c r="AP44" s="1">
        <v>20</v>
      </c>
      <c r="AQ44" s="13" t="s">
        <v>179</v>
      </c>
      <c r="AR44" s="12" t="s">
        <v>223</v>
      </c>
      <c r="AS44" s="4" t="s">
        <v>24</v>
      </c>
      <c r="AT44" s="3" t="s">
        <v>167</v>
      </c>
      <c r="AU44" s="3" t="s">
        <v>189</v>
      </c>
      <c r="AV44" s="1" t="s">
        <v>190</v>
      </c>
      <c r="AW44" s="1"/>
      <c r="AX44" s="3" t="s">
        <v>191</v>
      </c>
      <c r="AY44" s="4" t="str">
        <f>AQ44</f>
        <v>枝松 一美</v>
      </c>
      <c r="AZ44" s="7">
        <v>18764</v>
      </c>
      <c r="BA44" s="8">
        <f ca="1">DATEDIF(AZ44,$W$1,"Y")</f>
        <v>70</v>
      </c>
      <c r="BB44" s="9" t="s">
        <v>83</v>
      </c>
      <c r="BC44" s="1" t="s">
        <v>195</v>
      </c>
      <c r="BD44" s="1" t="s">
        <v>180</v>
      </c>
      <c r="BE44" s="3" t="s">
        <v>193</v>
      </c>
      <c r="BF44" s="3" t="s">
        <v>204</v>
      </c>
      <c r="BG44" s="3" t="s">
        <v>279</v>
      </c>
      <c r="BH44" s="3"/>
      <c r="BI44" s="1"/>
      <c r="BJ44" s="3" t="str">
        <f>AQ44</f>
        <v>枝松 一美</v>
      </c>
    </row>
    <row r="45" spans="1:62" ht="14.45" customHeight="1" thickBot="1" x14ac:dyDescent="0.2">
      <c r="A45" s="85"/>
      <c r="B45" s="86"/>
      <c r="C45" s="106" t="str">
        <f>AR44</f>
        <v>ｴﾀﾞﾏﾂ ﾋﾄﾐ</v>
      </c>
      <c r="D45" s="107"/>
      <c r="E45" s="107"/>
      <c r="F45" s="107"/>
      <c r="G45" s="108"/>
      <c r="H45" s="87">
        <f ca="1">BA44</f>
        <v>70</v>
      </c>
      <c r="I45" s="88"/>
      <c r="J45" s="89" t="str">
        <f>BB44</f>
        <v>A</v>
      </c>
      <c r="K45" s="88"/>
      <c r="L45" s="90" t="s">
        <v>300</v>
      </c>
      <c r="M45" s="91"/>
      <c r="N45" s="91" t="str">
        <f>AV44</f>
        <v>042-350-0182</v>
      </c>
      <c r="O45" s="91"/>
      <c r="P45" s="91"/>
      <c r="Q45" s="91"/>
      <c r="R45" s="91"/>
      <c r="S45" s="91"/>
      <c r="T45" s="91" t="s">
        <v>301</v>
      </c>
      <c r="U45" s="91"/>
      <c r="V45" s="91" t="str">
        <f>AX44</f>
        <v>090-7253-3986</v>
      </c>
      <c r="W45" s="91"/>
      <c r="X45" s="91"/>
      <c r="Y45" s="91"/>
      <c r="Z45" s="91"/>
      <c r="AA45" s="91"/>
      <c r="AB45" s="92"/>
      <c r="AC45" s="90" t="str">
        <f>BE44</f>
        <v>090-3102-3460</v>
      </c>
      <c r="AD45" s="93"/>
      <c r="AE45" s="93"/>
      <c r="AF45" s="93"/>
      <c r="AG45" s="93"/>
      <c r="AH45" s="93"/>
      <c r="AI45" s="94"/>
      <c r="AN45" s="2"/>
      <c r="AO45" s="2"/>
      <c r="AP45" s="13"/>
      <c r="AQ45" s="13"/>
      <c r="AR45" s="12"/>
      <c r="AS45" s="4"/>
      <c r="AT45" s="3"/>
      <c r="AU45" s="3"/>
      <c r="AV45" s="1"/>
      <c r="AW45" s="1"/>
      <c r="AX45" s="3"/>
      <c r="AY45" s="4"/>
      <c r="AZ45" s="7"/>
      <c r="BA45" s="8"/>
      <c r="BB45" s="9"/>
      <c r="BC45" s="1"/>
      <c r="BD45" s="1"/>
      <c r="BE45" s="3"/>
      <c r="BF45" s="3"/>
      <c r="BG45" s="3"/>
      <c r="BH45" s="3"/>
      <c r="BI45" s="1"/>
      <c r="BJ45" s="3"/>
    </row>
    <row r="46" spans="1:62" ht="14.45" customHeight="1" x14ac:dyDescent="0.15">
      <c r="A46" s="95">
        <v>21</v>
      </c>
      <c r="B46" s="96"/>
      <c r="C46" s="103" t="str">
        <f>AQ46</f>
        <v>渡邉 孝信</v>
      </c>
      <c r="D46" s="104"/>
      <c r="E46" s="104"/>
      <c r="F46" s="104"/>
      <c r="G46" s="105"/>
      <c r="H46" s="97" t="str">
        <f>AS46</f>
        <v>男</v>
      </c>
      <c r="I46" s="98"/>
      <c r="J46" s="97"/>
      <c r="K46" s="98"/>
      <c r="L46" s="99" t="str">
        <f>AU46</f>
        <v>稲城市百村2110－4</v>
      </c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83" t="str">
        <f>BF46</f>
        <v>渡邉 奈菜子</v>
      </c>
      <c r="AD46" s="102"/>
      <c r="AE46" s="102"/>
      <c r="AF46" s="102"/>
      <c r="AG46" s="102"/>
      <c r="AH46" s="83" t="str">
        <f>BG46</f>
        <v>妻</v>
      </c>
      <c r="AI46" s="84"/>
      <c r="AN46" s="2" t="str">
        <f>IF(ISBLANK(#REF!),"","○")</f>
        <v>○</v>
      </c>
      <c r="AO46" s="2"/>
      <c r="AP46" s="1">
        <v>21</v>
      </c>
      <c r="AQ46" s="13" t="s">
        <v>259</v>
      </c>
      <c r="AR46" s="12" t="s">
        <v>174</v>
      </c>
      <c r="AS46" s="1" t="s">
        <v>44</v>
      </c>
      <c r="AT46" s="3" t="s">
        <v>26</v>
      </c>
      <c r="AU46" s="3" t="s">
        <v>261</v>
      </c>
      <c r="AV46" s="3" t="s">
        <v>176</v>
      </c>
      <c r="AW46" s="3" t="s">
        <v>176</v>
      </c>
      <c r="AX46" s="3" t="s">
        <v>267</v>
      </c>
      <c r="AY46" s="4" t="str">
        <f>AQ46</f>
        <v>渡邉 孝信</v>
      </c>
      <c r="AZ46" s="7">
        <v>17589</v>
      </c>
      <c r="BA46" s="8">
        <f ca="1">DATEDIF(AZ46,$W$1,"Y")</f>
        <v>74</v>
      </c>
      <c r="BB46" s="9" t="s">
        <v>83</v>
      </c>
      <c r="BC46" s="1" t="s">
        <v>177</v>
      </c>
      <c r="BD46" s="1" t="s">
        <v>178</v>
      </c>
      <c r="BE46" s="3" t="s">
        <v>176</v>
      </c>
      <c r="BF46" s="3" t="s">
        <v>271</v>
      </c>
      <c r="BG46" s="1" t="s">
        <v>278</v>
      </c>
      <c r="BH46" s="3"/>
      <c r="BI46" s="1"/>
      <c r="BJ46" s="3" t="str">
        <f>AQ46</f>
        <v>渡邉 孝信</v>
      </c>
    </row>
    <row r="47" spans="1:62" ht="14.45" customHeight="1" thickBot="1" x14ac:dyDescent="0.2">
      <c r="A47" s="85"/>
      <c r="B47" s="86"/>
      <c r="C47" s="106" t="str">
        <f>AR46</f>
        <v>ﾜﾀﾅﾍﾞ ﾀｶﾉﾌﾞ</v>
      </c>
      <c r="D47" s="107"/>
      <c r="E47" s="107"/>
      <c r="F47" s="107"/>
      <c r="G47" s="108"/>
      <c r="H47" s="87">
        <f ca="1">BA46</f>
        <v>74</v>
      </c>
      <c r="I47" s="88"/>
      <c r="J47" s="89" t="str">
        <f>BB46</f>
        <v>A</v>
      </c>
      <c r="K47" s="88"/>
      <c r="L47" s="90" t="s">
        <v>300</v>
      </c>
      <c r="M47" s="91"/>
      <c r="N47" s="91" t="str">
        <f>AV46</f>
        <v>042-378-5908</v>
      </c>
      <c r="O47" s="91"/>
      <c r="P47" s="91"/>
      <c r="Q47" s="91"/>
      <c r="R47" s="91"/>
      <c r="S47" s="91"/>
      <c r="T47" s="91" t="s">
        <v>301</v>
      </c>
      <c r="U47" s="91"/>
      <c r="V47" s="91" t="str">
        <f>AX46</f>
        <v>090-4366-0679</v>
      </c>
      <c r="W47" s="91"/>
      <c r="X47" s="91"/>
      <c r="Y47" s="91"/>
      <c r="Z47" s="91"/>
      <c r="AA47" s="91"/>
      <c r="AB47" s="92"/>
      <c r="AC47" s="90" t="str">
        <f>BE46</f>
        <v>042-378-5908</v>
      </c>
      <c r="AD47" s="93"/>
      <c r="AE47" s="93"/>
      <c r="AF47" s="93"/>
      <c r="AG47" s="93"/>
      <c r="AH47" s="93"/>
      <c r="AI47" s="94"/>
      <c r="AN47" s="2"/>
      <c r="AO47" s="2"/>
      <c r="AP47" s="15"/>
      <c r="AQ47" s="13"/>
      <c r="AR47" s="12"/>
      <c r="AS47" s="1"/>
      <c r="AT47" s="3"/>
      <c r="AU47" s="3"/>
      <c r="AV47" s="3"/>
      <c r="AW47" s="3"/>
      <c r="AX47" s="3"/>
      <c r="AY47" s="4"/>
      <c r="AZ47" s="7"/>
      <c r="BA47" s="8"/>
      <c r="BB47" s="9"/>
      <c r="BC47" s="1"/>
      <c r="BD47" s="1"/>
      <c r="BE47" s="3"/>
      <c r="BF47" s="3"/>
      <c r="BG47" s="1"/>
      <c r="BH47" s="3"/>
      <c r="BI47" s="1"/>
      <c r="BJ47" s="3"/>
    </row>
    <row r="48" spans="1:62" ht="14.45" customHeight="1" x14ac:dyDescent="0.15">
      <c r="A48" s="95">
        <v>22</v>
      </c>
      <c r="B48" s="96"/>
      <c r="C48" s="103" t="str">
        <f>AQ48</f>
        <v>青木 美耶子</v>
      </c>
      <c r="D48" s="104"/>
      <c r="E48" s="104"/>
      <c r="F48" s="104"/>
      <c r="G48" s="105"/>
      <c r="H48" s="97" t="str">
        <f>AS48</f>
        <v>女</v>
      </c>
      <c r="I48" s="98"/>
      <c r="J48" s="97"/>
      <c r="K48" s="98"/>
      <c r="L48" s="99" t="str">
        <f>AU48</f>
        <v>稲城市長峰2-5-2-404</v>
      </c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83" t="str">
        <f>BF48</f>
        <v>青木 健人</v>
      </c>
      <c r="AD48" s="102"/>
      <c r="AE48" s="102"/>
      <c r="AF48" s="102"/>
      <c r="AG48" s="102"/>
      <c r="AH48" s="83" t="str">
        <f>BG48</f>
        <v>夫</v>
      </c>
      <c r="AI48" s="84"/>
      <c r="AN48" s="2" t="str">
        <f>IF(ISBLANK(#REF!),"","○")</f>
        <v>○</v>
      </c>
      <c r="AO48" s="2"/>
      <c r="AP48" s="1">
        <v>22</v>
      </c>
      <c r="AQ48" s="13" t="s">
        <v>181</v>
      </c>
      <c r="AR48" s="12" t="s">
        <v>182</v>
      </c>
      <c r="AS48" s="4" t="s">
        <v>24</v>
      </c>
      <c r="AT48" s="3" t="s">
        <v>27</v>
      </c>
      <c r="AU48" s="3" t="s">
        <v>263</v>
      </c>
      <c r="AV48" s="3" t="s">
        <v>186</v>
      </c>
      <c r="AW48" s="3" t="s">
        <v>186</v>
      </c>
      <c r="AX48" s="3" t="s">
        <v>270</v>
      </c>
      <c r="AY48" s="4" t="str">
        <f>AQ48</f>
        <v>青木 美耶子</v>
      </c>
      <c r="AZ48" s="7">
        <v>16578</v>
      </c>
      <c r="BA48" s="8">
        <f ca="1">DATEDIF(AZ48,$W$1,"Y")</f>
        <v>76</v>
      </c>
      <c r="BB48" s="9" t="s">
        <v>49</v>
      </c>
      <c r="BC48" s="1"/>
      <c r="BD48" s="1" t="s">
        <v>183</v>
      </c>
      <c r="BE48" s="3" t="s">
        <v>270</v>
      </c>
      <c r="BF48" s="3" t="s">
        <v>203</v>
      </c>
      <c r="BG48" s="3" t="s">
        <v>279</v>
      </c>
      <c r="BH48" s="3"/>
      <c r="BI48" s="1"/>
      <c r="BJ48" s="3" t="str">
        <f>AQ48</f>
        <v>青木 美耶子</v>
      </c>
    </row>
    <row r="49" spans="1:62" ht="14.45" customHeight="1" thickBot="1" x14ac:dyDescent="0.2">
      <c r="A49" s="85"/>
      <c r="B49" s="86"/>
      <c r="C49" s="106" t="str">
        <f>AR48</f>
        <v>ｱｵｷ ﾐﾔｺ</v>
      </c>
      <c r="D49" s="107"/>
      <c r="E49" s="107"/>
      <c r="F49" s="107"/>
      <c r="G49" s="108"/>
      <c r="H49" s="87">
        <f ca="1">BA48</f>
        <v>76</v>
      </c>
      <c r="I49" s="88"/>
      <c r="J49" s="89" t="str">
        <f>BB48</f>
        <v>O</v>
      </c>
      <c r="K49" s="88"/>
      <c r="L49" s="90" t="s">
        <v>300</v>
      </c>
      <c r="M49" s="91"/>
      <c r="N49" s="91" t="str">
        <f>AV48</f>
        <v>042-331-7854</v>
      </c>
      <c r="O49" s="91"/>
      <c r="P49" s="91"/>
      <c r="Q49" s="91"/>
      <c r="R49" s="91"/>
      <c r="S49" s="91"/>
      <c r="T49" s="91" t="s">
        <v>301</v>
      </c>
      <c r="U49" s="91"/>
      <c r="V49" s="91" t="str">
        <f>AX48</f>
        <v>090-5547-2781</v>
      </c>
      <c r="W49" s="91"/>
      <c r="X49" s="91"/>
      <c r="Y49" s="91"/>
      <c r="Z49" s="91"/>
      <c r="AA49" s="91"/>
      <c r="AB49" s="92"/>
      <c r="AC49" s="90" t="str">
        <f>BE48</f>
        <v>090-5547-2781</v>
      </c>
      <c r="AD49" s="93"/>
      <c r="AE49" s="93"/>
      <c r="AF49" s="93"/>
      <c r="AG49" s="93"/>
      <c r="AH49" s="93"/>
      <c r="AI49" s="94"/>
      <c r="AN49" s="2"/>
      <c r="AO49" s="2"/>
      <c r="AP49" s="15"/>
      <c r="AQ49" s="13"/>
      <c r="AR49" s="12"/>
      <c r="AS49" s="4"/>
      <c r="AT49" s="3"/>
      <c r="AU49" s="3"/>
      <c r="AV49" s="3"/>
      <c r="AW49" s="3"/>
      <c r="AX49" s="3"/>
      <c r="AY49" s="4"/>
      <c r="AZ49" s="7"/>
      <c r="BA49" s="8"/>
      <c r="BB49" s="9"/>
      <c r="BC49" s="1"/>
      <c r="BD49" s="1"/>
      <c r="BE49" s="3"/>
      <c r="BF49" s="3"/>
      <c r="BG49" s="3"/>
      <c r="BH49" s="3"/>
      <c r="BI49" s="1"/>
      <c r="BJ49" s="3"/>
    </row>
    <row r="50" spans="1:62" ht="14.45" customHeight="1" x14ac:dyDescent="0.15">
      <c r="A50" s="95">
        <v>23</v>
      </c>
      <c r="B50" s="96"/>
      <c r="C50" s="103" t="str">
        <f>AQ50</f>
        <v>向井 ちぐさ</v>
      </c>
      <c r="D50" s="104"/>
      <c r="E50" s="104"/>
      <c r="F50" s="104"/>
      <c r="G50" s="105"/>
      <c r="H50" s="97" t="str">
        <f>AS50</f>
        <v>女</v>
      </c>
      <c r="I50" s="98"/>
      <c r="J50" s="97"/>
      <c r="K50" s="98"/>
      <c r="L50" s="99" t="str">
        <f>AU50</f>
        <v>八王子市南大沢4-12-4-307</v>
      </c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3" t="str">
        <f>BF50</f>
        <v>新藤 はるか</v>
      </c>
      <c r="AD50" s="102"/>
      <c r="AE50" s="102"/>
      <c r="AF50" s="102"/>
      <c r="AG50" s="102"/>
      <c r="AH50" s="83" t="str">
        <f>BG50</f>
        <v>子供</v>
      </c>
      <c r="AI50" s="84"/>
      <c r="AN50" s="2"/>
      <c r="AO50" s="2"/>
      <c r="AP50" s="1">
        <v>23</v>
      </c>
      <c r="AQ50" s="13" t="s">
        <v>206</v>
      </c>
      <c r="AR50" s="12" t="s">
        <v>226</v>
      </c>
      <c r="AS50" s="4" t="s">
        <v>24</v>
      </c>
      <c r="AT50" s="3" t="s">
        <v>198</v>
      </c>
      <c r="AU50" s="3" t="s">
        <v>207</v>
      </c>
      <c r="AV50" s="3" t="s">
        <v>199</v>
      </c>
      <c r="AW50" s="3" t="s">
        <v>199</v>
      </c>
      <c r="AX50" s="3" t="s">
        <v>200</v>
      </c>
      <c r="AY50" s="4" t="str">
        <f>AQ50</f>
        <v>向井 ちぐさ</v>
      </c>
      <c r="AZ50" s="7">
        <v>19150</v>
      </c>
      <c r="BA50" s="8">
        <f ca="1">DATEDIF(AZ50,$W$1,"Y")</f>
        <v>69</v>
      </c>
      <c r="BB50" s="9" t="s">
        <v>83</v>
      </c>
      <c r="BC50" s="54" t="s">
        <v>612</v>
      </c>
      <c r="BD50" s="53" t="s">
        <v>201</v>
      </c>
      <c r="BE50" s="3" t="s">
        <v>200</v>
      </c>
      <c r="BF50" s="3" t="s">
        <v>202</v>
      </c>
      <c r="BG50" s="1" t="s">
        <v>280</v>
      </c>
      <c r="BH50" s="3" t="s">
        <v>205</v>
      </c>
      <c r="BI50" s="1"/>
      <c r="BJ50" s="3" t="str">
        <f>AQ50</f>
        <v>向井 ちぐさ</v>
      </c>
    </row>
    <row r="51" spans="1:62" ht="14.45" customHeight="1" thickBot="1" x14ac:dyDescent="0.2">
      <c r="A51" s="85"/>
      <c r="B51" s="86"/>
      <c r="C51" s="106" t="str">
        <f>AR50</f>
        <v>ﾑｶｲ ﾁｸﾞｻ</v>
      </c>
      <c r="D51" s="107"/>
      <c r="E51" s="107"/>
      <c r="F51" s="107"/>
      <c r="G51" s="108"/>
      <c r="H51" s="87">
        <f ca="1">BA50</f>
        <v>69</v>
      </c>
      <c r="I51" s="88"/>
      <c r="J51" s="89" t="str">
        <f>BB50</f>
        <v>A</v>
      </c>
      <c r="K51" s="88"/>
      <c r="L51" s="90" t="s">
        <v>300</v>
      </c>
      <c r="M51" s="91"/>
      <c r="N51" s="91" t="str">
        <f>AV50</f>
        <v>042-682-2353</v>
      </c>
      <c r="O51" s="91"/>
      <c r="P51" s="91"/>
      <c r="Q51" s="91"/>
      <c r="R51" s="91"/>
      <c r="S51" s="91"/>
      <c r="T51" s="91" t="s">
        <v>301</v>
      </c>
      <c r="U51" s="91"/>
      <c r="V51" s="91" t="str">
        <f>AX50</f>
        <v>080-9092-9172</v>
      </c>
      <c r="W51" s="91"/>
      <c r="X51" s="91"/>
      <c r="Y51" s="91"/>
      <c r="Z51" s="91"/>
      <c r="AA51" s="91"/>
      <c r="AB51" s="92"/>
      <c r="AC51" s="90" t="str">
        <f>BE50</f>
        <v>080-9092-9172</v>
      </c>
      <c r="AD51" s="93"/>
      <c r="AE51" s="93"/>
      <c r="AF51" s="93"/>
      <c r="AG51" s="93"/>
      <c r="AH51" s="93"/>
      <c r="AI51" s="94"/>
      <c r="AN51" s="2"/>
      <c r="AO51" s="2"/>
      <c r="AP51" s="13"/>
      <c r="AQ51" s="13"/>
      <c r="AR51" s="12"/>
      <c r="AS51" s="4"/>
      <c r="AT51" s="3"/>
      <c r="AU51" s="3"/>
      <c r="AV51" s="3"/>
      <c r="AW51" s="3"/>
      <c r="AX51" s="3"/>
      <c r="AY51" s="4"/>
      <c r="AZ51" s="7"/>
      <c r="BA51" s="8"/>
      <c r="BB51" s="9"/>
      <c r="BC51" s="1"/>
      <c r="BD51" s="1"/>
      <c r="BE51" s="3"/>
      <c r="BF51" s="3"/>
      <c r="BG51" s="1"/>
      <c r="BH51" s="3"/>
      <c r="BI51" s="1"/>
      <c r="BJ51" s="3"/>
    </row>
    <row r="52" spans="1:62" ht="14.45" customHeight="1" x14ac:dyDescent="0.15">
      <c r="A52" s="95">
        <v>24</v>
      </c>
      <c r="B52" s="96"/>
      <c r="C52" s="103" t="str">
        <f>AQ52</f>
        <v>橋本 和男</v>
      </c>
      <c r="D52" s="104"/>
      <c r="E52" s="104"/>
      <c r="F52" s="104"/>
      <c r="G52" s="105"/>
      <c r="H52" s="97" t="str">
        <f>AS52</f>
        <v>男</v>
      </c>
      <c r="I52" s="98"/>
      <c r="J52" s="97"/>
      <c r="K52" s="98"/>
      <c r="L52" s="99" t="str">
        <f>AU52</f>
        <v>稲城市東長沼1368-19</v>
      </c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1"/>
      <c r="AC52" s="83" t="str">
        <f>BF52</f>
        <v>橋本 禮子</v>
      </c>
      <c r="AD52" s="102"/>
      <c r="AE52" s="102"/>
      <c r="AF52" s="102"/>
      <c r="AG52" s="102"/>
      <c r="AH52" s="83" t="str">
        <f>BG52</f>
        <v>妻</v>
      </c>
      <c r="AI52" s="84"/>
      <c r="AN52" s="2"/>
      <c r="AO52" s="2"/>
      <c r="AP52" s="1">
        <v>24</v>
      </c>
      <c r="AQ52" s="13" t="s">
        <v>208</v>
      </c>
      <c r="AR52" s="12" t="s">
        <v>209</v>
      </c>
      <c r="AS52" s="4" t="s">
        <v>44</v>
      </c>
      <c r="AT52" s="3" t="s">
        <v>31</v>
      </c>
      <c r="AU52" s="3" t="s">
        <v>211</v>
      </c>
      <c r="AV52" s="3" t="s">
        <v>212</v>
      </c>
      <c r="AW52" s="3" t="s">
        <v>212</v>
      </c>
      <c r="AX52" s="3" t="s">
        <v>213</v>
      </c>
      <c r="AY52" s="4" t="str">
        <f>AQ52</f>
        <v>橋本 和男</v>
      </c>
      <c r="AZ52" s="7">
        <v>18169</v>
      </c>
      <c r="BA52" s="8">
        <f ca="1">DATEDIF(AZ52,$W$1,"Y")</f>
        <v>72</v>
      </c>
      <c r="BB52" s="9" t="s">
        <v>49</v>
      </c>
      <c r="BC52" s="21" t="s">
        <v>375</v>
      </c>
      <c r="BD52" s="1" t="s">
        <v>214</v>
      </c>
      <c r="BE52" s="3" t="s">
        <v>212</v>
      </c>
      <c r="BF52" s="3" t="s">
        <v>236</v>
      </c>
      <c r="BG52" s="1" t="s">
        <v>278</v>
      </c>
      <c r="BH52" s="3" t="s">
        <v>86</v>
      </c>
      <c r="BI52" s="1"/>
      <c r="BJ52" s="3" t="str">
        <f>AQ52</f>
        <v>橋本 和男</v>
      </c>
    </row>
    <row r="53" spans="1:62" ht="14.45" customHeight="1" thickBot="1" x14ac:dyDescent="0.2">
      <c r="A53" s="85"/>
      <c r="B53" s="86"/>
      <c r="C53" s="106" t="str">
        <f>AR52</f>
        <v>ﾊｼﾓﾄ ｶｽﾞｵ</v>
      </c>
      <c r="D53" s="107"/>
      <c r="E53" s="107"/>
      <c r="F53" s="107"/>
      <c r="G53" s="108"/>
      <c r="H53" s="87">
        <f ca="1">BA52</f>
        <v>72</v>
      </c>
      <c r="I53" s="88"/>
      <c r="J53" s="89" t="str">
        <f>BB52</f>
        <v>O</v>
      </c>
      <c r="K53" s="88"/>
      <c r="L53" s="90" t="s">
        <v>300</v>
      </c>
      <c r="M53" s="91"/>
      <c r="N53" s="91" t="str">
        <f>AV52</f>
        <v>042-378-7075</v>
      </c>
      <c r="O53" s="91"/>
      <c r="P53" s="91"/>
      <c r="Q53" s="91"/>
      <c r="R53" s="91"/>
      <c r="S53" s="91"/>
      <c r="T53" s="91" t="s">
        <v>301</v>
      </c>
      <c r="U53" s="91"/>
      <c r="V53" s="91" t="str">
        <f>AX52</f>
        <v>080-3302-7240</v>
      </c>
      <c r="W53" s="91"/>
      <c r="X53" s="91"/>
      <c r="Y53" s="91"/>
      <c r="Z53" s="91"/>
      <c r="AA53" s="91"/>
      <c r="AB53" s="92"/>
      <c r="AC53" s="90" t="str">
        <f>BE52</f>
        <v>042-378-7075</v>
      </c>
      <c r="AD53" s="93"/>
      <c r="AE53" s="93"/>
      <c r="AF53" s="93"/>
      <c r="AG53" s="93"/>
      <c r="AH53" s="93"/>
      <c r="AI53" s="94"/>
      <c r="AN53" s="2"/>
      <c r="AO53" s="2"/>
      <c r="AP53" s="13"/>
      <c r="AQ53" s="13"/>
      <c r="AR53" s="12"/>
      <c r="AS53" s="4"/>
      <c r="AT53" s="3"/>
      <c r="AU53" s="3"/>
      <c r="AV53" s="3"/>
      <c r="AW53" s="3"/>
      <c r="AX53" s="3"/>
      <c r="AY53" s="4"/>
      <c r="AZ53" s="7"/>
      <c r="BA53" s="8"/>
      <c r="BB53" s="9"/>
      <c r="BC53" s="19"/>
      <c r="BD53" s="1"/>
      <c r="BE53" s="3"/>
      <c r="BF53" s="3"/>
      <c r="BG53" s="1"/>
      <c r="BH53" s="3"/>
      <c r="BI53" s="1"/>
      <c r="BJ53" s="3"/>
    </row>
    <row r="54" spans="1:62" ht="14.45" customHeight="1" x14ac:dyDescent="0.15">
      <c r="A54" s="111">
        <v>25</v>
      </c>
      <c r="B54" s="98"/>
      <c r="C54" s="103" t="str">
        <f>AQ54</f>
        <v>坂井 由美子</v>
      </c>
      <c r="D54" s="104"/>
      <c r="E54" s="104"/>
      <c r="F54" s="104"/>
      <c r="G54" s="105"/>
      <c r="H54" s="97" t="str">
        <f>AS54</f>
        <v>女</v>
      </c>
      <c r="I54" s="98"/>
      <c r="J54" s="97"/>
      <c r="K54" s="98"/>
      <c r="L54" s="99" t="str">
        <f>AU54</f>
        <v>稲城市向陽台6ｰ12アルボの丘4ｰ513</v>
      </c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1"/>
      <c r="AC54" s="83" t="str">
        <f>BF54</f>
        <v>坂井 達弥</v>
      </c>
      <c r="AD54" s="102"/>
      <c r="AE54" s="102"/>
      <c r="AF54" s="102"/>
      <c r="AG54" s="102"/>
      <c r="AH54" s="83" t="str">
        <f>BG54</f>
        <v>夫</v>
      </c>
      <c r="AI54" s="84"/>
      <c r="AN54" s="2"/>
      <c r="AO54" s="2"/>
      <c r="AP54" s="1">
        <v>25</v>
      </c>
      <c r="AQ54" s="13" t="s">
        <v>217</v>
      </c>
      <c r="AR54" s="12" t="s">
        <v>218</v>
      </c>
      <c r="AS54" s="4" t="s">
        <v>24</v>
      </c>
      <c r="AT54" s="4" t="s">
        <v>25</v>
      </c>
      <c r="AU54" s="3" t="s">
        <v>219</v>
      </c>
      <c r="AV54" s="3" t="s">
        <v>220</v>
      </c>
      <c r="AW54" s="3" t="s">
        <v>220</v>
      </c>
      <c r="AX54" s="3" t="s">
        <v>221</v>
      </c>
      <c r="AY54" s="4" t="str">
        <f>AQ54</f>
        <v>坂井 由美子</v>
      </c>
      <c r="AZ54" s="7">
        <v>20268</v>
      </c>
      <c r="BA54" s="8">
        <f ca="1">DATEDIF(AZ54,$W$1,"Y")</f>
        <v>66</v>
      </c>
      <c r="BB54" s="9" t="s">
        <v>83</v>
      </c>
      <c r="BD54" s="1" t="s">
        <v>222</v>
      </c>
      <c r="BE54" s="3" t="s">
        <v>239</v>
      </c>
      <c r="BF54" s="3" t="s">
        <v>238</v>
      </c>
      <c r="BG54" s="3" t="s">
        <v>279</v>
      </c>
      <c r="BH54" s="1" t="s">
        <v>62</v>
      </c>
      <c r="BI54" s="1"/>
      <c r="BJ54" s="3" t="str">
        <f>AQ54</f>
        <v>坂井 由美子</v>
      </c>
    </row>
    <row r="55" spans="1:62" ht="14.45" customHeight="1" thickBot="1" x14ac:dyDescent="0.2">
      <c r="A55" s="109"/>
      <c r="B55" s="110"/>
      <c r="C55" s="106" t="str">
        <f>AR54</f>
        <v>ｻｶｲ ﾕﾐｺ</v>
      </c>
      <c r="D55" s="107"/>
      <c r="E55" s="107"/>
      <c r="F55" s="107"/>
      <c r="G55" s="108"/>
      <c r="H55" s="87">
        <f ca="1">BA54</f>
        <v>66</v>
      </c>
      <c r="I55" s="88"/>
      <c r="J55" s="89" t="str">
        <f>BB54</f>
        <v>A</v>
      </c>
      <c r="K55" s="88"/>
      <c r="L55" s="90" t="s">
        <v>300</v>
      </c>
      <c r="M55" s="91"/>
      <c r="N55" s="91" t="str">
        <f>AV54</f>
        <v>042ｰ379ｰ7688</v>
      </c>
      <c r="O55" s="91"/>
      <c r="P55" s="91"/>
      <c r="Q55" s="91"/>
      <c r="R55" s="91"/>
      <c r="S55" s="91"/>
      <c r="T55" s="91" t="s">
        <v>301</v>
      </c>
      <c r="U55" s="91"/>
      <c r="V55" s="91" t="str">
        <f>AX54</f>
        <v>090-2434-6353</v>
      </c>
      <c r="W55" s="91"/>
      <c r="X55" s="91"/>
      <c r="Y55" s="91"/>
      <c r="Z55" s="91"/>
      <c r="AA55" s="91"/>
      <c r="AB55" s="92"/>
      <c r="AC55" s="90" t="str">
        <f>BE54</f>
        <v>080-11028057</v>
      </c>
      <c r="AD55" s="93"/>
      <c r="AE55" s="93"/>
      <c r="AF55" s="93"/>
      <c r="AG55" s="93"/>
      <c r="AH55" s="93"/>
      <c r="AI55" s="94"/>
      <c r="AN55" s="2"/>
      <c r="AO55" s="2"/>
      <c r="AP55" s="13"/>
      <c r="AQ55" s="13"/>
      <c r="AR55" s="12"/>
      <c r="AS55" s="4"/>
      <c r="AT55" s="4"/>
      <c r="AU55" s="3"/>
      <c r="AV55" s="3"/>
      <c r="AW55" s="3"/>
      <c r="AX55" s="3"/>
      <c r="AY55" s="4"/>
      <c r="AZ55" s="7"/>
      <c r="BA55" s="8"/>
      <c r="BB55" s="9"/>
      <c r="BD55" s="1"/>
      <c r="BE55" s="3"/>
      <c r="BF55" s="3"/>
      <c r="BG55" s="3"/>
      <c r="BH55" s="1"/>
      <c r="BI55" s="1"/>
      <c r="BJ55" s="3"/>
    </row>
    <row r="56" spans="1:62" ht="15" customHeight="1" x14ac:dyDescent="0.15">
      <c r="A56" s="95">
        <v>26</v>
      </c>
      <c r="B56" s="96"/>
      <c r="C56" s="103" t="str">
        <f>AQ56</f>
        <v>石田 宣久</v>
      </c>
      <c r="D56" s="104"/>
      <c r="E56" s="104"/>
      <c r="F56" s="104"/>
      <c r="G56" s="105"/>
      <c r="H56" s="97" t="str">
        <f>AS56</f>
        <v>男</v>
      </c>
      <c r="I56" s="98"/>
      <c r="J56" s="97"/>
      <c r="K56" s="98"/>
      <c r="L56" s="99" t="str">
        <f>AU56</f>
        <v>稲城市向陽台1-15-3</v>
      </c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1"/>
      <c r="AC56" s="83" t="str">
        <f>BF56</f>
        <v>石田 孝子</v>
      </c>
      <c r="AD56" s="102"/>
      <c r="AE56" s="102"/>
      <c r="AF56" s="102"/>
      <c r="AG56" s="102"/>
      <c r="AH56" s="83" t="str">
        <f>BG56</f>
        <v>妻</v>
      </c>
      <c r="AI56" s="84"/>
      <c r="AN56" s="2"/>
      <c r="AO56" s="2"/>
      <c r="AP56" s="1">
        <v>26</v>
      </c>
      <c r="AQ56" s="13" t="s">
        <v>227</v>
      </c>
      <c r="AR56" s="12" t="s">
        <v>234</v>
      </c>
      <c r="AS56" s="4" t="s">
        <v>44</v>
      </c>
      <c r="AT56" s="4" t="s">
        <v>25</v>
      </c>
      <c r="AU56" s="3" t="s">
        <v>228</v>
      </c>
      <c r="AV56" s="3" t="s">
        <v>229</v>
      </c>
      <c r="AW56" s="3" t="s">
        <v>229</v>
      </c>
      <c r="AX56" s="3" t="s">
        <v>230</v>
      </c>
      <c r="AY56" s="4" t="str">
        <f>AQ56</f>
        <v>石田 宣久</v>
      </c>
      <c r="AZ56" s="7">
        <v>17444</v>
      </c>
      <c r="BA56" s="8">
        <f ca="1">DATEDIF(AZ56,$W$1,"Y")</f>
        <v>74</v>
      </c>
      <c r="BB56" s="9" t="s">
        <v>83</v>
      </c>
      <c r="BC56" s="1" t="s">
        <v>231</v>
      </c>
      <c r="BD56" s="1" t="s">
        <v>232</v>
      </c>
      <c r="BE56" s="3" t="s">
        <v>237</v>
      </c>
      <c r="BF56" s="3" t="s">
        <v>235</v>
      </c>
      <c r="BG56" s="1" t="s">
        <v>278</v>
      </c>
      <c r="BH56" s="3"/>
      <c r="BI56" s="1"/>
      <c r="BJ56" s="3" t="str">
        <f>AQ56</f>
        <v>石田 宣久</v>
      </c>
    </row>
    <row r="57" spans="1:62" ht="15" customHeight="1" thickBot="1" x14ac:dyDescent="0.2">
      <c r="A57" s="85"/>
      <c r="B57" s="86"/>
      <c r="C57" s="106" t="str">
        <f>AR56</f>
        <v>ｲｼﾀﾞ ﾉﾌﾞﾋｻ</v>
      </c>
      <c r="D57" s="107"/>
      <c r="E57" s="107"/>
      <c r="F57" s="107"/>
      <c r="G57" s="108"/>
      <c r="H57" s="87">
        <f ca="1">BA56</f>
        <v>74</v>
      </c>
      <c r="I57" s="88"/>
      <c r="J57" s="89" t="str">
        <f>BB56</f>
        <v>A</v>
      </c>
      <c r="K57" s="88"/>
      <c r="L57" s="90" t="s">
        <v>300</v>
      </c>
      <c r="M57" s="91"/>
      <c r="N57" s="91" t="str">
        <f>AV56</f>
        <v>042-379-8272</v>
      </c>
      <c r="O57" s="91"/>
      <c r="P57" s="91"/>
      <c r="Q57" s="91"/>
      <c r="R57" s="91"/>
      <c r="S57" s="91"/>
      <c r="T57" s="91" t="s">
        <v>301</v>
      </c>
      <c r="U57" s="91"/>
      <c r="V57" s="91" t="str">
        <f>AX56</f>
        <v>090-8859-1119</v>
      </c>
      <c r="W57" s="91"/>
      <c r="X57" s="91"/>
      <c r="Y57" s="91"/>
      <c r="Z57" s="91"/>
      <c r="AA57" s="91"/>
      <c r="AB57" s="92"/>
      <c r="AC57" s="90" t="str">
        <f>BE56</f>
        <v>090-6195-9276</v>
      </c>
      <c r="AD57" s="93"/>
      <c r="AE57" s="93"/>
      <c r="AF57" s="93"/>
      <c r="AG57" s="93"/>
      <c r="AH57" s="93"/>
      <c r="AI57" s="94"/>
      <c r="AN57" s="2"/>
      <c r="AO57" s="2"/>
      <c r="AP57" s="16"/>
      <c r="AQ57" s="13"/>
      <c r="AR57" s="12"/>
      <c r="AS57" s="4"/>
      <c r="AT57" s="4"/>
      <c r="AU57" s="3"/>
      <c r="AV57" s="3"/>
      <c r="AW57" s="3"/>
      <c r="AX57" s="3"/>
      <c r="AY57" s="4"/>
      <c r="AZ57" s="7"/>
      <c r="BA57" s="8"/>
      <c r="BB57" s="9"/>
      <c r="BC57" s="1"/>
      <c r="BD57" s="1"/>
      <c r="BE57" s="3"/>
      <c r="BF57" s="3"/>
      <c r="BG57" s="1"/>
      <c r="BH57" s="3"/>
      <c r="BI57" s="1"/>
      <c r="BJ57" s="3"/>
    </row>
    <row r="58" spans="1:62" ht="14.45" customHeight="1" x14ac:dyDescent="0.15">
      <c r="A58" s="95">
        <v>27</v>
      </c>
      <c r="B58" s="96"/>
      <c r="C58" s="103" t="str">
        <f>AQ58</f>
        <v>井出 和子</v>
      </c>
      <c r="D58" s="104"/>
      <c r="E58" s="104"/>
      <c r="F58" s="104"/>
      <c r="G58" s="105"/>
      <c r="H58" s="97" t="str">
        <f>AS58</f>
        <v>女</v>
      </c>
      <c r="I58" s="98"/>
      <c r="J58" s="97"/>
      <c r="K58" s="98"/>
      <c r="L58" s="99" t="str">
        <f>AU58</f>
        <v>町田市小山ヶ丘5の7の1　グランレガーロ609号</v>
      </c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1"/>
      <c r="AC58" s="83" t="str">
        <f>BF58</f>
        <v>井出 直人</v>
      </c>
      <c r="AD58" s="102"/>
      <c r="AE58" s="102"/>
      <c r="AF58" s="102"/>
      <c r="AG58" s="102"/>
      <c r="AH58" s="83" t="str">
        <f>BG58</f>
        <v>夫</v>
      </c>
      <c r="AI58" s="84"/>
      <c r="AN58" s="24" t="s">
        <v>435</v>
      </c>
      <c r="AO58" s="24"/>
      <c r="AP58" s="3">
        <v>27</v>
      </c>
      <c r="AQ58" s="3" t="s">
        <v>415</v>
      </c>
      <c r="AR58" s="29" t="s">
        <v>418</v>
      </c>
      <c r="AS58" s="4" t="s">
        <v>24</v>
      </c>
      <c r="AT58" s="4" t="s">
        <v>416</v>
      </c>
      <c r="AU58" s="3" t="s">
        <v>417</v>
      </c>
      <c r="AV58" s="3" t="s">
        <v>486</v>
      </c>
      <c r="AW58" s="3" t="s">
        <v>486</v>
      </c>
      <c r="AX58" s="3" t="s">
        <v>443</v>
      </c>
      <c r="AY58" s="4" t="str">
        <f>AQ58</f>
        <v>井出 和子</v>
      </c>
      <c r="AZ58" s="30">
        <v>19755</v>
      </c>
      <c r="BA58" s="31">
        <f ca="1">DATEDIF(AZ58,$W$1,"Y")</f>
        <v>68</v>
      </c>
      <c r="BB58" s="32" t="s">
        <v>83</v>
      </c>
      <c r="BC58" s="3"/>
      <c r="BD58" s="3" t="s">
        <v>422</v>
      </c>
      <c r="BE58" s="3" t="s">
        <v>490</v>
      </c>
      <c r="BF58" s="3" t="s">
        <v>492</v>
      </c>
      <c r="BG58" s="3" t="s">
        <v>279</v>
      </c>
      <c r="BH58" s="3" t="s">
        <v>163</v>
      </c>
      <c r="BI58" s="3"/>
      <c r="BJ58" s="3" t="str">
        <f>AQ58</f>
        <v>井出 和子</v>
      </c>
    </row>
    <row r="59" spans="1:62" ht="14.45" customHeight="1" thickBot="1" x14ac:dyDescent="0.2">
      <c r="A59" s="135"/>
      <c r="B59" s="136"/>
      <c r="C59" s="145" t="str">
        <f>AR58</f>
        <v>ｲﾃﾞ ｶｽﾞｺ</v>
      </c>
      <c r="D59" s="146"/>
      <c r="E59" s="146"/>
      <c r="F59" s="146"/>
      <c r="G59" s="147"/>
      <c r="H59" s="137">
        <f ca="1">BA58</f>
        <v>68</v>
      </c>
      <c r="I59" s="138"/>
      <c r="J59" s="139" t="str">
        <f>BB58</f>
        <v>A</v>
      </c>
      <c r="K59" s="138"/>
      <c r="L59" s="140" t="s">
        <v>300</v>
      </c>
      <c r="M59" s="141"/>
      <c r="N59" s="141" t="str">
        <f>AV58</f>
        <v>042-700-7833</v>
      </c>
      <c r="O59" s="141"/>
      <c r="P59" s="141"/>
      <c r="Q59" s="141"/>
      <c r="R59" s="141"/>
      <c r="S59" s="141"/>
      <c r="T59" s="141" t="s">
        <v>301</v>
      </c>
      <c r="U59" s="141"/>
      <c r="V59" s="141" t="str">
        <f>AX58</f>
        <v>080-6731-6934</v>
      </c>
      <c r="W59" s="141"/>
      <c r="X59" s="141"/>
      <c r="Y59" s="141"/>
      <c r="Z59" s="141"/>
      <c r="AA59" s="141"/>
      <c r="AB59" s="142"/>
      <c r="AC59" s="140" t="str">
        <f>BE58</f>
        <v>090-2932-8124</v>
      </c>
      <c r="AD59" s="143"/>
      <c r="AE59" s="143"/>
      <c r="AF59" s="143"/>
      <c r="AG59" s="143"/>
      <c r="AH59" s="143"/>
      <c r="AI59" s="144"/>
      <c r="AN59" s="2"/>
      <c r="AO59" s="2"/>
      <c r="AP59" s="16"/>
      <c r="AQ59" s="13"/>
      <c r="AR59" s="12"/>
      <c r="AS59" s="4"/>
      <c r="AT59" s="4"/>
      <c r="AU59" s="3"/>
      <c r="AV59" s="3"/>
      <c r="AW59" s="3"/>
      <c r="AX59" s="3"/>
      <c r="AY59" s="4"/>
      <c r="AZ59" s="7"/>
      <c r="BA59" s="8"/>
      <c r="BB59" s="9"/>
      <c r="BC59" s="1"/>
      <c r="BD59" s="1"/>
      <c r="BE59" s="3"/>
      <c r="BF59" s="3"/>
      <c r="BG59" s="1"/>
      <c r="BH59" s="3"/>
      <c r="BI59" s="1"/>
      <c r="BJ59" s="3"/>
    </row>
    <row r="60" spans="1:62" ht="14.45" customHeight="1" x14ac:dyDescent="0.15">
      <c r="A60" s="114">
        <v>28</v>
      </c>
      <c r="B60" s="115"/>
      <c r="C60" s="103" t="str">
        <f>AQ60</f>
        <v>能村 幸雄</v>
      </c>
      <c r="D60" s="104"/>
      <c r="E60" s="104"/>
      <c r="F60" s="104"/>
      <c r="G60" s="105"/>
      <c r="H60" s="125" t="str">
        <f>AS60</f>
        <v>男</v>
      </c>
      <c r="I60" s="115"/>
      <c r="J60" s="125"/>
      <c r="K60" s="115"/>
      <c r="L60" s="148" t="str">
        <f>AU60</f>
        <v>稲城市向陽台2-4-32</v>
      </c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50"/>
      <c r="AC60" s="151" t="str">
        <f>BF60</f>
        <v>能村　三和子</v>
      </c>
      <c r="AD60" s="152"/>
      <c r="AE60" s="152"/>
      <c r="AF60" s="152"/>
      <c r="AG60" s="152"/>
      <c r="AH60" s="151" t="str">
        <f>BG60</f>
        <v>妻</v>
      </c>
      <c r="AI60" s="153"/>
      <c r="AN60" s="24" t="s">
        <v>436</v>
      </c>
      <c r="AO60" s="24"/>
      <c r="AP60" s="3">
        <v>28</v>
      </c>
      <c r="AQ60" s="13" t="s">
        <v>419</v>
      </c>
      <c r="AR60" s="29" t="s">
        <v>420</v>
      </c>
      <c r="AS60" s="4" t="s">
        <v>44</v>
      </c>
      <c r="AT60" s="4" t="s">
        <v>25</v>
      </c>
      <c r="AU60" s="3" t="s">
        <v>437</v>
      </c>
      <c r="AV60" s="3" t="s">
        <v>439</v>
      </c>
      <c r="AW60" s="3"/>
      <c r="AX60" s="3" t="s">
        <v>440</v>
      </c>
      <c r="AY60" s="4" t="str">
        <f>AQ60</f>
        <v>能村 幸雄</v>
      </c>
      <c r="AZ60" s="30">
        <v>19402</v>
      </c>
      <c r="BA60" s="31">
        <f ca="1">DATEDIF(AZ60,$W$1,"Y")</f>
        <v>69</v>
      </c>
      <c r="BB60" s="32" t="s">
        <v>83</v>
      </c>
      <c r="BC60" s="3" t="s">
        <v>421</v>
      </c>
      <c r="BD60" s="3" t="s">
        <v>441</v>
      </c>
      <c r="BE60" s="3" t="s">
        <v>439</v>
      </c>
      <c r="BF60" s="3" t="s">
        <v>442</v>
      </c>
      <c r="BG60" s="3" t="s">
        <v>278</v>
      </c>
      <c r="BH60" s="3"/>
      <c r="BI60" s="3"/>
      <c r="BJ60" s="3" t="str">
        <f>AQ60</f>
        <v>能村 幸雄</v>
      </c>
    </row>
    <row r="61" spans="1:62" ht="14.45" customHeight="1" thickBot="1" x14ac:dyDescent="0.2">
      <c r="A61" s="154"/>
      <c r="B61" s="155"/>
      <c r="C61" s="164" t="str">
        <f>AR60</f>
        <v>ﾉｳﾑﾗ ｻﾁｵ</v>
      </c>
      <c r="D61" s="165"/>
      <c r="E61" s="165"/>
      <c r="F61" s="165"/>
      <c r="G61" s="166"/>
      <c r="H61" s="156">
        <f ca="1">BA60</f>
        <v>69</v>
      </c>
      <c r="I61" s="157"/>
      <c r="J61" s="158" t="str">
        <f>BB60</f>
        <v>A</v>
      </c>
      <c r="K61" s="157"/>
      <c r="L61" s="159" t="s">
        <v>300</v>
      </c>
      <c r="M61" s="160"/>
      <c r="N61" s="160" t="str">
        <f>AV60</f>
        <v>042-407-9059</v>
      </c>
      <c r="O61" s="160"/>
      <c r="P61" s="160"/>
      <c r="Q61" s="160"/>
      <c r="R61" s="160"/>
      <c r="S61" s="160"/>
      <c r="T61" s="160" t="s">
        <v>301</v>
      </c>
      <c r="U61" s="160"/>
      <c r="V61" s="160" t="str">
        <f>AX60</f>
        <v>090-8025-8415</v>
      </c>
      <c r="W61" s="160"/>
      <c r="X61" s="160"/>
      <c r="Y61" s="160"/>
      <c r="Z61" s="160"/>
      <c r="AA61" s="160"/>
      <c r="AB61" s="161"/>
      <c r="AC61" s="159" t="str">
        <f>BE60</f>
        <v>042-407-9059</v>
      </c>
      <c r="AD61" s="162"/>
      <c r="AE61" s="162"/>
      <c r="AF61" s="162"/>
      <c r="AG61" s="162"/>
      <c r="AH61" s="162"/>
      <c r="AI61" s="163"/>
      <c r="AN61" s="2"/>
      <c r="AO61" s="2"/>
      <c r="AP61" s="16"/>
      <c r="AQ61" s="13"/>
      <c r="AR61" s="12"/>
      <c r="AS61" s="4"/>
      <c r="AT61" s="4"/>
      <c r="AU61" s="3"/>
      <c r="AV61" s="3"/>
      <c r="AW61" s="3"/>
      <c r="AX61" s="3"/>
      <c r="AY61" s="4"/>
      <c r="AZ61" s="7"/>
      <c r="BA61" s="8"/>
      <c r="BB61" s="9"/>
      <c r="BC61" s="1"/>
      <c r="BD61" s="1"/>
      <c r="BE61" s="3"/>
      <c r="BF61" s="3"/>
      <c r="BG61" s="1"/>
      <c r="BH61" s="3"/>
      <c r="BI61" s="1"/>
      <c r="BJ61" s="3"/>
    </row>
    <row r="62" spans="1:62" ht="14.45" customHeight="1" x14ac:dyDescent="0.15">
      <c r="A62" s="114">
        <v>29</v>
      </c>
      <c r="B62" s="115"/>
      <c r="C62" s="103" t="str">
        <f>AQ62</f>
        <v>古内 章皓</v>
      </c>
      <c r="D62" s="104"/>
      <c r="E62" s="104"/>
      <c r="F62" s="104"/>
      <c r="G62" s="105"/>
      <c r="H62" s="125" t="str">
        <f>AS62</f>
        <v>男</v>
      </c>
      <c r="I62" s="115"/>
      <c r="J62" s="125"/>
      <c r="K62" s="115"/>
      <c r="L62" s="148" t="str">
        <f>AU62</f>
        <v>稲城市向陽台6-12-3-1110</v>
      </c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50"/>
      <c r="AC62" s="151" t="str">
        <f>BF62</f>
        <v>古内 幸子</v>
      </c>
      <c r="AD62" s="152"/>
      <c r="AE62" s="152"/>
      <c r="AF62" s="152"/>
      <c r="AG62" s="152"/>
      <c r="AH62" s="151" t="str">
        <f>BG62</f>
        <v>妻</v>
      </c>
      <c r="AI62" s="153"/>
      <c r="AN62" s="24"/>
      <c r="AO62" s="24"/>
      <c r="AP62" s="3">
        <v>29</v>
      </c>
      <c r="AQ62" s="13" t="s">
        <v>430</v>
      </c>
      <c r="AR62" s="29" t="s">
        <v>431</v>
      </c>
      <c r="AS62" s="4" t="s">
        <v>44</v>
      </c>
      <c r="AT62" s="4" t="s">
        <v>25</v>
      </c>
      <c r="AU62" s="3" t="s">
        <v>432</v>
      </c>
      <c r="AV62" s="3" t="s">
        <v>433</v>
      </c>
      <c r="AW62" s="3" t="s">
        <v>433</v>
      </c>
      <c r="AX62" s="3" t="s">
        <v>434</v>
      </c>
      <c r="AY62" s="4" t="str">
        <f>AQ62</f>
        <v>古内 章皓</v>
      </c>
      <c r="AZ62" s="30">
        <v>15523</v>
      </c>
      <c r="BA62" s="31">
        <f ca="1">DATEDIF(AZ62,$W$1,"Y")</f>
        <v>79</v>
      </c>
      <c r="BB62" s="32" t="s">
        <v>49</v>
      </c>
      <c r="BC62" s="3" t="s">
        <v>423</v>
      </c>
      <c r="BD62" s="3" t="s">
        <v>423</v>
      </c>
      <c r="BE62" s="3" t="s">
        <v>498</v>
      </c>
      <c r="BF62" s="3" t="s">
        <v>500</v>
      </c>
      <c r="BG62" s="3" t="s">
        <v>502</v>
      </c>
      <c r="BH62" s="3"/>
      <c r="BI62" s="3"/>
      <c r="BJ62" s="3" t="str">
        <f>AQ62</f>
        <v>古内 章皓</v>
      </c>
    </row>
    <row r="63" spans="1:62" ht="14.45" customHeight="1" thickBot="1" x14ac:dyDescent="0.2">
      <c r="A63" s="154"/>
      <c r="B63" s="155"/>
      <c r="C63" s="164" t="str">
        <f>AR62</f>
        <v>ﾌﾙｳﾁ ｱｷﾋﾛ</v>
      </c>
      <c r="D63" s="165"/>
      <c r="E63" s="165"/>
      <c r="F63" s="165"/>
      <c r="G63" s="166"/>
      <c r="H63" s="156">
        <f ca="1">BA62</f>
        <v>79</v>
      </c>
      <c r="I63" s="157"/>
      <c r="J63" s="158" t="str">
        <f>BB62</f>
        <v>O</v>
      </c>
      <c r="K63" s="157"/>
      <c r="L63" s="159" t="s">
        <v>300</v>
      </c>
      <c r="M63" s="160"/>
      <c r="N63" s="160" t="str">
        <f>AV62</f>
        <v>042-378-3262</v>
      </c>
      <c r="O63" s="160"/>
      <c r="P63" s="160"/>
      <c r="Q63" s="160"/>
      <c r="R63" s="160"/>
      <c r="S63" s="160"/>
      <c r="T63" s="160" t="s">
        <v>301</v>
      </c>
      <c r="U63" s="160"/>
      <c r="V63" s="160" t="str">
        <f>AX62</f>
        <v>090-5348-0854</v>
      </c>
      <c r="W63" s="160"/>
      <c r="X63" s="160"/>
      <c r="Y63" s="160"/>
      <c r="Z63" s="160"/>
      <c r="AA63" s="160"/>
      <c r="AB63" s="161"/>
      <c r="AC63" s="159" t="str">
        <f>BE62</f>
        <v>090-8586-6377</v>
      </c>
      <c r="AD63" s="162"/>
      <c r="AE63" s="162"/>
      <c r="AF63" s="162"/>
      <c r="AG63" s="162"/>
      <c r="AH63" s="162"/>
      <c r="AI63" s="163"/>
      <c r="AN63" s="2"/>
      <c r="AO63" s="2"/>
      <c r="AP63" s="16"/>
      <c r="AQ63" s="13"/>
      <c r="AR63" s="12"/>
      <c r="AS63" s="4"/>
      <c r="AT63" s="4"/>
      <c r="AU63" s="3"/>
      <c r="AV63" s="3"/>
      <c r="AW63" s="3"/>
      <c r="AX63" s="3"/>
      <c r="AY63" s="4"/>
      <c r="AZ63" s="7"/>
      <c r="BA63" s="8"/>
      <c r="BB63" s="9"/>
      <c r="BC63" s="1"/>
      <c r="BD63" s="1"/>
      <c r="BE63" s="3"/>
      <c r="BF63" s="3"/>
      <c r="BG63" s="1"/>
      <c r="BH63" s="3"/>
      <c r="BI63" s="1"/>
      <c r="BJ63" s="3"/>
    </row>
    <row r="64" spans="1:62" ht="14.45" customHeight="1" x14ac:dyDescent="0.15">
      <c r="A64" s="114">
        <v>30</v>
      </c>
      <c r="B64" s="115"/>
      <c r="C64" s="103" t="str">
        <f>AQ64</f>
        <v>三宅 千恵</v>
      </c>
      <c r="D64" s="104"/>
      <c r="E64" s="104"/>
      <c r="F64" s="104"/>
      <c r="G64" s="105"/>
      <c r="H64" s="125" t="str">
        <f>AS64</f>
        <v>女</v>
      </c>
      <c r="I64" s="115"/>
      <c r="J64" s="125"/>
      <c r="K64" s="115"/>
      <c r="L64" s="148" t="str">
        <f>AU64</f>
        <v>稲城市長峰2-4-6</v>
      </c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50"/>
      <c r="AC64" s="151" t="str">
        <f>BF64</f>
        <v>三宅 幸次郎</v>
      </c>
      <c r="AD64" s="152"/>
      <c r="AE64" s="152"/>
      <c r="AF64" s="152"/>
      <c r="AG64" s="152"/>
      <c r="AH64" s="151" t="str">
        <f>BG64</f>
        <v>夫</v>
      </c>
      <c r="AI64" s="153"/>
      <c r="AN64" s="24"/>
      <c r="AO64" s="24"/>
      <c r="AP64" s="3">
        <v>30</v>
      </c>
      <c r="AQ64" s="13" t="s">
        <v>424</v>
      </c>
      <c r="AR64" s="29" t="s">
        <v>426</v>
      </c>
      <c r="AS64" s="4" t="s">
        <v>24</v>
      </c>
      <c r="AT64" s="4" t="s">
        <v>27</v>
      </c>
      <c r="AU64" s="3" t="s">
        <v>427</v>
      </c>
      <c r="AV64" s="3" t="s">
        <v>429</v>
      </c>
      <c r="AW64" s="3"/>
      <c r="AX64" s="3" t="s">
        <v>428</v>
      </c>
      <c r="AY64" s="4" t="str">
        <f>AQ64</f>
        <v>三宅 千恵</v>
      </c>
      <c r="AZ64" s="30">
        <v>21645</v>
      </c>
      <c r="BA64" s="31">
        <f ca="1">DATEDIF(AZ64,$W$1,"Y")</f>
        <v>62</v>
      </c>
      <c r="BB64" s="32" t="s">
        <v>83</v>
      </c>
      <c r="BC64" s="3" t="s">
        <v>425</v>
      </c>
      <c r="BD64" s="3" t="s">
        <v>506</v>
      </c>
      <c r="BE64" s="3" t="s">
        <v>508</v>
      </c>
      <c r="BF64" s="3" t="s">
        <v>510</v>
      </c>
      <c r="BG64" s="3" t="s">
        <v>279</v>
      </c>
      <c r="BH64" s="3"/>
      <c r="BI64" s="3"/>
      <c r="BJ64" s="3" t="str">
        <f>AQ64</f>
        <v>三宅 千恵</v>
      </c>
    </row>
    <row r="65" spans="1:79" ht="14.45" customHeight="1" thickBot="1" x14ac:dyDescent="0.2">
      <c r="A65" s="154"/>
      <c r="B65" s="155"/>
      <c r="C65" s="164" t="str">
        <f>AR64</f>
        <v>ﾐﾔｹ ﾁｴ</v>
      </c>
      <c r="D65" s="165"/>
      <c r="E65" s="165"/>
      <c r="F65" s="165"/>
      <c r="G65" s="166"/>
      <c r="H65" s="156">
        <f ca="1">BA64</f>
        <v>62</v>
      </c>
      <c r="I65" s="157"/>
      <c r="J65" s="158" t="str">
        <f>BB64</f>
        <v>A</v>
      </c>
      <c r="K65" s="157"/>
      <c r="L65" s="159" t="s">
        <v>300</v>
      </c>
      <c r="M65" s="160"/>
      <c r="N65" s="160" t="str">
        <f>AV64</f>
        <v>042-331-6889</v>
      </c>
      <c r="O65" s="160"/>
      <c r="P65" s="160"/>
      <c r="Q65" s="160"/>
      <c r="R65" s="160"/>
      <c r="S65" s="160"/>
      <c r="T65" s="160" t="s">
        <v>301</v>
      </c>
      <c r="U65" s="160"/>
      <c r="V65" s="160" t="str">
        <f>AX64</f>
        <v>080-9386-1178</v>
      </c>
      <c r="W65" s="160"/>
      <c r="X65" s="160"/>
      <c r="Y65" s="160"/>
      <c r="Z65" s="160"/>
      <c r="AA65" s="160"/>
      <c r="AB65" s="161"/>
      <c r="AC65" s="159" t="str">
        <f>BE64</f>
        <v>090-1882-2821</v>
      </c>
      <c r="AD65" s="162"/>
      <c r="AE65" s="162"/>
      <c r="AF65" s="162"/>
      <c r="AG65" s="162"/>
      <c r="AH65" s="162"/>
      <c r="AI65" s="163"/>
      <c r="AN65" s="2"/>
      <c r="AO65" s="2"/>
      <c r="AP65" s="16"/>
      <c r="AQ65" s="13"/>
      <c r="AR65" s="12"/>
      <c r="AS65" s="4"/>
      <c r="AT65" s="4"/>
      <c r="AU65" s="3"/>
      <c r="AV65" s="3"/>
      <c r="AW65" s="3"/>
      <c r="AX65" s="3"/>
      <c r="AY65" s="4"/>
      <c r="AZ65" s="7"/>
      <c r="BA65" s="8"/>
      <c r="BB65" s="9"/>
      <c r="BC65" s="1"/>
      <c r="BD65" s="1"/>
      <c r="BE65" s="3"/>
      <c r="BF65" s="3"/>
      <c r="BG65" s="1"/>
      <c r="BH65" s="3"/>
      <c r="BI65" s="1"/>
      <c r="BJ65" s="3"/>
    </row>
    <row r="66" spans="1:79" ht="14.45" customHeight="1" x14ac:dyDescent="0.15">
      <c r="A66" s="114">
        <v>31</v>
      </c>
      <c r="B66" s="115"/>
      <c r="C66" s="103" t="str">
        <f>AQ66</f>
        <v>山口 波留美(退?)</v>
      </c>
      <c r="D66" s="104"/>
      <c r="E66" s="104"/>
      <c r="F66" s="104"/>
      <c r="G66" s="105"/>
      <c r="H66" s="125" t="str">
        <f>AS66</f>
        <v>女</v>
      </c>
      <c r="I66" s="115"/>
      <c r="J66" s="125"/>
      <c r="K66" s="115"/>
      <c r="L66" s="148" t="str">
        <f>AU66</f>
        <v>稲城市矢野口1915ー55</v>
      </c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50"/>
      <c r="AC66" s="151" t="str">
        <f>BF66</f>
        <v>山口 正明</v>
      </c>
      <c r="AD66" s="152"/>
      <c r="AE66" s="152"/>
      <c r="AF66" s="152"/>
      <c r="AG66" s="152"/>
      <c r="AH66" s="151" t="str">
        <f>BG66</f>
        <v>夫</v>
      </c>
      <c r="AI66" s="153"/>
      <c r="AN66" s="24"/>
      <c r="AO66" s="24"/>
      <c r="AP66" s="3">
        <v>31</v>
      </c>
      <c r="AQ66" s="13" t="s">
        <v>609</v>
      </c>
      <c r="AR66" s="12" t="s">
        <v>475</v>
      </c>
      <c r="AS66" s="4" t="s">
        <v>24</v>
      </c>
      <c r="AT66" s="4" t="s">
        <v>476</v>
      </c>
      <c r="AU66" s="3" t="s">
        <v>477</v>
      </c>
      <c r="AV66" s="3"/>
      <c r="AW66" s="3"/>
      <c r="AX66" s="3" t="s">
        <v>478</v>
      </c>
      <c r="AY66" s="4" t="str">
        <f>AQ66</f>
        <v>山口 波留美(退?)</v>
      </c>
      <c r="AZ66" s="30">
        <v>22908</v>
      </c>
      <c r="BA66" s="31">
        <f ca="1">DATEDIF(AZ66,$W$1,"Y")</f>
        <v>59</v>
      </c>
      <c r="BB66" s="32" t="s">
        <v>73</v>
      </c>
      <c r="BC66" s="3" t="s">
        <v>512</v>
      </c>
      <c r="BD66" s="3" t="s">
        <v>479</v>
      </c>
      <c r="BE66" s="3" t="s">
        <v>514</v>
      </c>
      <c r="BF66" s="3" t="s">
        <v>516</v>
      </c>
      <c r="BG66" s="3" t="s">
        <v>279</v>
      </c>
      <c r="BH66" s="3" t="s">
        <v>517</v>
      </c>
      <c r="BI66" s="3"/>
      <c r="BJ66" s="3" t="str">
        <f>AQ66</f>
        <v>山口 波留美(退?)</v>
      </c>
    </row>
    <row r="67" spans="1:79" ht="14.45" customHeight="1" thickBot="1" x14ac:dyDescent="0.2">
      <c r="A67" s="154"/>
      <c r="B67" s="155"/>
      <c r="C67" s="164" t="str">
        <f>AR66</f>
        <v>ﾔﾏｸﾞﾁ ﾊﾙﾐ</v>
      </c>
      <c r="D67" s="165"/>
      <c r="E67" s="165"/>
      <c r="F67" s="165"/>
      <c r="G67" s="166"/>
      <c r="H67" s="156">
        <f ca="1">BA66</f>
        <v>59</v>
      </c>
      <c r="I67" s="157"/>
      <c r="J67" s="158" t="str">
        <f>BB66</f>
        <v>B</v>
      </c>
      <c r="K67" s="157"/>
      <c r="L67" s="159" t="s">
        <v>300</v>
      </c>
      <c r="M67" s="160"/>
      <c r="N67" s="160" t="str">
        <f>T($AV66)</f>
        <v/>
      </c>
      <c r="O67" s="160"/>
      <c r="P67" s="160"/>
      <c r="Q67" s="160"/>
      <c r="R67" s="160"/>
      <c r="S67" s="160"/>
      <c r="T67" s="160" t="s">
        <v>301</v>
      </c>
      <c r="U67" s="160"/>
      <c r="V67" s="160" t="str">
        <f>AX66</f>
        <v>090-1998-5428</v>
      </c>
      <c r="W67" s="160"/>
      <c r="X67" s="160"/>
      <c r="Y67" s="160"/>
      <c r="Z67" s="160"/>
      <c r="AA67" s="160"/>
      <c r="AB67" s="161"/>
      <c r="AC67" s="159" t="str">
        <f>BE66</f>
        <v>080-1174-1782</v>
      </c>
      <c r="AD67" s="162"/>
      <c r="AE67" s="162"/>
      <c r="AF67" s="162"/>
      <c r="AG67" s="162"/>
      <c r="AH67" s="162"/>
      <c r="AI67" s="163"/>
      <c r="AN67" s="2"/>
      <c r="AO67" s="2"/>
      <c r="AP67" s="16"/>
      <c r="AQ67" s="13"/>
      <c r="AR67" s="12"/>
      <c r="AS67" s="4"/>
      <c r="AT67" s="4"/>
      <c r="AU67" s="3"/>
      <c r="AV67" s="3"/>
      <c r="AW67" s="3"/>
      <c r="AX67" s="3"/>
      <c r="AY67" s="4"/>
      <c r="AZ67" s="7"/>
      <c r="BA67" s="8"/>
      <c r="BB67" s="9"/>
      <c r="BC67" s="1"/>
      <c r="BD67" s="1"/>
      <c r="BE67" s="3"/>
      <c r="BF67" s="3"/>
      <c r="BG67" s="1"/>
      <c r="BH67" s="3"/>
      <c r="BI67" s="1"/>
      <c r="BJ67" s="3"/>
    </row>
    <row r="68" spans="1:79" ht="14.45" customHeight="1" x14ac:dyDescent="0.15"/>
    <row r="69" spans="1:79" ht="14.45" customHeight="1" x14ac:dyDescent="0.15"/>
    <row r="70" spans="1:79" ht="14.45" customHeight="1" x14ac:dyDescent="0.15">
      <c r="BM70"/>
      <c r="CA70"/>
    </row>
    <row r="71" spans="1:79" ht="14.45" customHeight="1" x14ac:dyDescent="0.15">
      <c r="BM71"/>
      <c r="CA71"/>
    </row>
    <row r="72" spans="1:79" ht="14.45" customHeight="1" x14ac:dyDescent="0.15">
      <c r="BM72"/>
      <c r="CA72"/>
    </row>
    <row r="73" spans="1:79" ht="14.45" customHeight="1" x14ac:dyDescent="0.15">
      <c r="BM73"/>
      <c r="CA73"/>
    </row>
    <row r="74" spans="1:79" ht="14.45" customHeight="1" x14ac:dyDescent="0.15">
      <c r="BM74"/>
      <c r="CA74"/>
    </row>
    <row r="75" spans="1:79" ht="14.45" customHeight="1" x14ac:dyDescent="0.15">
      <c r="BM75"/>
      <c r="CA75"/>
    </row>
    <row r="76" spans="1:79" ht="14.45" customHeight="1" x14ac:dyDescent="0.15">
      <c r="BM76"/>
      <c r="CA76"/>
    </row>
    <row r="77" spans="1:79" ht="14.45" customHeight="1" x14ac:dyDescent="0.15">
      <c r="BM77"/>
      <c r="CA77"/>
    </row>
    <row r="78" spans="1:79" ht="14.45" customHeight="1" x14ac:dyDescent="0.15">
      <c r="BM78"/>
      <c r="CA78"/>
    </row>
    <row r="79" spans="1:79" ht="14.45" customHeight="1" x14ac:dyDescent="0.15">
      <c r="BM79"/>
      <c r="CA79"/>
    </row>
    <row r="80" spans="1:79" ht="14.45" customHeight="1" x14ac:dyDescent="0.15">
      <c r="BM80"/>
      <c r="CA80"/>
    </row>
    <row r="81" spans="65:79" ht="14.45" customHeight="1" x14ac:dyDescent="0.15">
      <c r="BM81"/>
      <c r="CA81"/>
    </row>
    <row r="82" spans="65:79" ht="14.45" customHeight="1" x14ac:dyDescent="0.15">
      <c r="BM82"/>
      <c r="CA82"/>
    </row>
    <row r="83" spans="65:79" ht="14.45" customHeight="1" x14ac:dyDescent="0.15">
      <c r="BM83"/>
      <c r="CA83"/>
    </row>
    <row r="84" spans="65:79" ht="14.45" customHeight="1" x14ac:dyDescent="0.15">
      <c r="BM84"/>
      <c r="CA84"/>
    </row>
    <row r="85" spans="65:79" x14ac:dyDescent="0.15">
      <c r="BM85"/>
      <c r="CA85"/>
    </row>
    <row r="86" spans="65:79" x14ac:dyDescent="0.15">
      <c r="BM86"/>
      <c r="CA86"/>
    </row>
    <row r="87" spans="65:79" x14ac:dyDescent="0.15">
      <c r="BM87"/>
      <c r="CA87"/>
    </row>
  </sheetData>
  <mergeCells count="510">
    <mergeCell ref="A66:B66"/>
    <mergeCell ref="H66:I66"/>
    <mergeCell ref="J66:K66"/>
    <mergeCell ref="L66:AB66"/>
    <mergeCell ref="AC66:AG66"/>
    <mergeCell ref="AH66:AI66"/>
    <mergeCell ref="A67:B67"/>
    <mergeCell ref="H67:I67"/>
    <mergeCell ref="J67:K67"/>
    <mergeCell ref="L67:M67"/>
    <mergeCell ref="N67:S67"/>
    <mergeCell ref="T67:U67"/>
    <mergeCell ref="V67:AB67"/>
    <mergeCell ref="AC67:AI67"/>
    <mergeCell ref="C66:G66"/>
    <mergeCell ref="C67:G67"/>
    <mergeCell ref="A64:B64"/>
    <mergeCell ref="H64:I64"/>
    <mergeCell ref="J64:K64"/>
    <mergeCell ref="L64:AB64"/>
    <mergeCell ref="AC64:AG64"/>
    <mergeCell ref="AH64:AI64"/>
    <mergeCell ref="A65:B65"/>
    <mergeCell ref="H65:I65"/>
    <mergeCell ref="J65:K65"/>
    <mergeCell ref="L65:M65"/>
    <mergeCell ref="N65:S65"/>
    <mergeCell ref="T65:U65"/>
    <mergeCell ref="V65:AB65"/>
    <mergeCell ref="AC65:AI65"/>
    <mergeCell ref="C64:G64"/>
    <mergeCell ref="C65:G65"/>
    <mergeCell ref="A62:B62"/>
    <mergeCell ref="H62:I62"/>
    <mergeCell ref="J62:K62"/>
    <mergeCell ref="L62:AB62"/>
    <mergeCell ref="AC62:AG62"/>
    <mergeCell ref="AH62:AI62"/>
    <mergeCell ref="A63:B63"/>
    <mergeCell ref="H63:I63"/>
    <mergeCell ref="J63:K63"/>
    <mergeCell ref="L63:M63"/>
    <mergeCell ref="N63:S63"/>
    <mergeCell ref="T63:U63"/>
    <mergeCell ref="V63:AB63"/>
    <mergeCell ref="AC63:AI63"/>
    <mergeCell ref="C62:G62"/>
    <mergeCell ref="C63:G63"/>
    <mergeCell ref="A60:B60"/>
    <mergeCell ref="H60:I60"/>
    <mergeCell ref="J60:K60"/>
    <mergeCell ref="L60:AB60"/>
    <mergeCell ref="AC60:AG60"/>
    <mergeCell ref="AH60:AI60"/>
    <mergeCell ref="A61:B61"/>
    <mergeCell ref="H61:I61"/>
    <mergeCell ref="J61:K61"/>
    <mergeCell ref="L61:M61"/>
    <mergeCell ref="N61:S61"/>
    <mergeCell ref="T61:U61"/>
    <mergeCell ref="V61:AB61"/>
    <mergeCell ref="AC61:AI61"/>
    <mergeCell ref="C60:G60"/>
    <mergeCell ref="C61:G61"/>
    <mergeCell ref="A58:B58"/>
    <mergeCell ref="H58:I58"/>
    <mergeCell ref="J58:K58"/>
    <mergeCell ref="L58:AB58"/>
    <mergeCell ref="AC58:AG58"/>
    <mergeCell ref="AH58:AI58"/>
    <mergeCell ref="A59:B59"/>
    <mergeCell ref="H59:I59"/>
    <mergeCell ref="J59:K59"/>
    <mergeCell ref="L59:M59"/>
    <mergeCell ref="N59:S59"/>
    <mergeCell ref="T59:U59"/>
    <mergeCell ref="V59:AB59"/>
    <mergeCell ref="AC59:AI59"/>
    <mergeCell ref="C58:G58"/>
    <mergeCell ref="C59:G59"/>
    <mergeCell ref="AE1:AI1"/>
    <mergeCell ref="A4:B4"/>
    <mergeCell ref="C4:G5"/>
    <mergeCell ref="H4:I4"/>
    <mergeCell ref="J4:K4"/>
    <mergeCell ref="L4:AB4"/>
    <mergeCell ref="AC4:AI4"/>
    <mergeCell ref="A5:B5"/>
    <mergeCell ref="H5:I5"/>
    <mergeCell ref="J5:K5"/>
    <mergeCell ref="L5:AB5"/>
    <mergeCell ref="AC5:AI5"/>
    <mergeCell ref="A3:AB3"/>
    <mergeCell ref="AE3:AI3"/>
    <mergeCell ref="A6:B6"/>
    <mergeCell ref="H6:I6"/>
    <mergeCell ref="J6:K6"/>
    <mergeCell ref="L6:AB6"/>
    <mergeCell ref="AC6:AG6"/>
    <mergeCell ref="AH6:AI6"/>
    <mergeCell ref="V7:AB7"/>
    <mergeCell ref="AC7:AI7"/>
    <mergeCell ref="C6:G6"/>
    <mergeCell ref="C7:G7"/>
    <mergeCell ref="A8:B8"/>
    <mergeCell ref="H8:I8"/>
    <mergeCell ref="J8:K8"/>
    <mergeCell ref="L8:AB8"/>
    <mergeCell ref="AC8:AG8"/>
    <mergeCell ref="AH8:AI8"/>
    <mergeCell ref="A9:B9"/>
    <mergeCell ref="A7:B7"/>
    <mergeCell ref="H7:I7"/>
    <mergeCell ref="J7:K7"/>
    <mergeCell ref="L7:M7"/>
    <mergeCell ref="N7:S7"/>
    <mergeCell ref="T7:U7"/>
    <mergeCell ref="C8:G8"/>
    <mergeCell ref="C9:G9"/>
    <mergeCell ref="J11:K11"/>
    <mergeCell ref="L11:M11"/>
    <mergeCell ref="N11:S11"/>
    <mergeCell ref="T11:U11"/>
    <mergeCell ref="V11:AB11"/>
    <mergeCell ref="AC11:AI11"/>
    <mergeCell ref="AC9:AI9"/>
    <mergeCell ref="A10:B10"/>
    <mergeCell ref="H10:I10"/>
    <mergeCell ref="J10:K10"/>
    <mergeCell ref="L10:AB10"/>
    <mergeCell ref="AC10:AG10"/>
    <mergeCell ref="AH10:AI10"/>
    <mergeCell ref="A11:B11"/>
    <mergeCell ref="H11:I11"/>
    <mergeCell ref="H9:I9"/>
    <mergeCell ref="J9:K9"/>
    <mergeCell ref="L9:M9"/>
    <mergeCell ref="N9:S9"/>
    <mergeCell ref="T9:U9"/>
    <mergeCell ref="V9:AB9"/>
    <mergeCell ref="C10:G10"/>
    <mergeCell ref="C11:G11"/>
    <mergeCell ref="AH12:AI12"/>
    <mergeCell ref="A13:B13"/>
    <mergeCell ref="H13:I13"/>
    <mergeCell ref="J13:K13"/>
    <mergeCell ref="L13:M13"/>
    <mergeCell ref="N13:S13"/>
    <mergeCell ref="T13:U13"/>
    <mergeCell ref="V13:AB13"/>
    <mergeCell ref="AC13:AI13"/>
    <mergeCell ref="A12:B12"/>
    <mergeCell ref="H12:I12"/>
    <mergeCell ref="J12:K12"/>
    <mergeCell ref="L12:AB12"/>
    <mergeCell ref="AC12:AG12"/>
    <mergeCell ref="C12:G12"/>
    <mergeCell ref="C13:G13"/>
    <mergeCell ref="AH14:AI14"/>
    <mergeCell ref="A15:B15"/>
    <mergeCell ref="H15:I15"/>
    <mergeCell ref="J15:K15"/>
    <mergeCell ref="L15:M15"/>
    <mergeCell ref="N15:S15"/>
    <mergeCell ref="T15:U15"/>
    <mergeCell ref="V15:AB15"/>
    <mergeCell ref="AC15:AI15"/>
    <mergeCell ref="A14:B14"/>
    <mergeCell ref="H14:I14"/>
    <mergeCell ref="J14:K14"/>
    <mergeCell ref="L14:AB14"/>
    <mergeCell ref="AC14:AG14"/>
    <mergeCell ref="C14:G14"/>
    <mergeCell ref="C15:G15"/>
    <mergeCell ref="AH16:AI16"/>
    <mergeCell ref="A17:B17"/>
    <mergeCell ref="H17:I17"/>
    <mergeCell ref="J17:K17"/>
    <mergeCell ref="L17:M17"/>
    <mergeCell ref="N17:S17"/>
    <mergeCell ref="T17:U17"/>
    <mergeCell ref="V17:AB17"/>
    <mergeCell ref="AC17:AI17"/>
    <mergeCell ref="A16:B16"/>
    <mergeCell ref="H16:I16"/>
    <mergeCell ref="J16:K16"/>
    <mergeCell ref="L16:AB16"/>
    <mergeCell ref="AC16:AG16"/>
    <mergeCell ref="C16:G16"/>
    <mergeCell ref="C17:G17"/>
    <mergeCell ref="AH18:AI18"/>
    <mergeCell ref="A19:B19"/>
    <mergeCell ref="H19:I19"/>
    <mergeCell ref="J19:K19"/>
    <mergeCell ref="L19:M19"/>
    <mergeCell ref="N19:S19"/>
    <mergeCell ref="T19:U19"/>
    <mergeCell ref="V19:AB19"/>
    <mergeCell ref="AC19:AI19"/>
    <mergeCell ref="A18:B18"/>
    <mergeCell ref="H18:I18"/>
    <mergeCell ref="J18:K18"/>
    <mergeCell ref="L18:AB18"/>
    <mergeCell ref="AC18:AG18"/>
    <mergeCell ref="C18:G18"/>
    <mergeCell ref="C19:G19"/>
    <mergeCell ref="AH20:AI20"/>
    <mergeCell ref="A21:B21"/>
    <mergeCell ref="H21:I21"/>
    <mergeCell ref="J21:K21"/>
    <mergeCell ref="L21:M21"/>
    <mergeCell ref="N21:S21"/>
    <mergeCell ref="T21:U21"/>
    <mergeCell ref="V21:AB21"/>
    <mergeCell ref="AC21:AI21"/>
    <mergeCell ref="A20:B20"/>
    <mergeCell ref="H20:I20"/>
    <mergeCell ref="J20:K20"/>
    <mergeCell ref="L20:AB20"/>
    <mergeCell ref="AC20:AG20"/>
    <mergeCell ref="C20:G20"/>
    <mergeCell ref="C21:G21"/>
    <mergeCell ref="AH22:AI22"/>
    <mergeCell ref="A23:B23"/>
    <mergeCell ref="H23:I23"/>
    <mergeCell ref="J23:K23"/>
    <mergeCell ref="L23:M23"/>
    <mergeCell ref="N23:S23"/>
    <mergeCell ref="T23:U23"/>
    <mergeCell ref="V23:AB23"/>
    <mergeCell ref="AC23:AI23"/>
    <mergeCell ref="A22:B22"/>
    <mergeCell ref="H22:I22"/>
    <mergeCell ref="J22:K22"/>
    <mergeCell ref="L22:AB22"/>
    <mergeCell ref="AC22:AG22"/>
    <mergeCell ref="C22:G22"/>
    <mergeCell ref="C23:G23"/>
    <mergeCell ref="AH24:AI24"/>
    <mergeCell ref="A25:B25"/>
    <mergeCell ref="H25:I25"/>
    <mergeCell ref="J25:K25"/>
    <mergeCell ref="L25:M25"/>
    <mergeCell ref="N25:S25"/>
    <mergeCell ref="T25:U25"/>
    <mergeCell ref="V25:AB25"/>
    <mergeCell ref="AC25:AI25"/>
    <mergeCell ref="A24:B24"/>
    <mergeCell ref="H24:I24"/>
    <mergeCell ref="J24:K24"/>
    <mergeCell ref="L24:AB24"/>
    <mergeCell ref="AC24:AG24"/>
    <mergeCell ref="C24:G24"/>
    <mergeCell ref="C25:G25"/>
    <mergeCell ref="AH26:AI26"/>
    <mergeCell ref="A27:B27"/>
    <mergeCell ref="H27:I27"/>
    <mergeCell ref="J27:K27"/>
    <mergeCell ref="L27:M27"/>
    <mergeCell ref="N27:S27"/>
    <mergeCell ref="T27:U27"/>
    <mergeCell ref="V27:AB27"/>
    <mergeCell ref="AC27:AI27"/>
    <mergeCell ref="A26:B26"/>
    <mergeCell ref="H26:I26"/>
    <mergeCell ref="J26:K26"/>
    <mergeCell ref="L26:AB26"/>
    <mergeCell ref="AC26:AG26"/>
    <mergeCell ref="C26:G26"/>
    <mergeCell ref="C27:G27"/>
    <mergeCell ref="AH28:AI28"/>
    <mergeCell ref="A29:B29"/>
    <mergeCell ref="H29:I29"/>
    <mergeCell ref="J29:K29"/>
    <mergeCell ref="L29:M29"/>
    <mergeCell ref="N29:S29"/>
    <mergeCell ref="T29:U29"/>
    <mergeCell ref="V29:AB29"/>
    <mergeCell ref="AC29:AI29"/>
    <mergeCell ref="A28:B28"/>
    <mergeCell ref="H28:I28"/>
    <mergeCell ref="J28:K28"/>
    <mergeCell ref="L28:AB28"/>
    <mergeCell ref="AC28:AG28"/>
    <mergeCell ref="C28:G28"/>
    <mergeCell ref="C29:G29"/>
    <mergeCell ref="AH30:AI30"/>
    <mergeCell ref="A31:B31"/>
    <mergeCell ref="H31:I31"/>
    <mergeCell ref="J31:K31"/>
    <mergeCell ref="L31:M31"/>
    <mergeCell ref="N31:S31"/>
    <mergeCell ref="T31:U31"/>
    <mergeCell ref="V31:AB31"/>
    <mergeCell ref="AC31:AI31"/>
    <mergeCell ref="A30:B30"/>
    <mergeCell ref="H30:I30"/>
    <mergeCell ref="J30:K30"/>
    <mergeCell ref="L30:AB30"/>
    <mergeCell ref="AC30:AG30"/>
    <mergeCell ref="C30:G30"/>
    <mergeCell ref="C31:G31"/>
    <mergeCell ref="AH32:AI32"/>
    <mergeCell ref="A33:B33"/>
    <mergeCell ref="H33:I33"/>
    <mergeCell ref="J33:K33"/>
    <mergeCell ref="L33:M33"/>
    <mergeCell ref="N33:S33"/>
    <mergeCell ref="T33:U33"/>
    <mergeCell ref="V33:AB33"/>
    <mergeCell ref="AC33:AI33"/>
    <mergeCell ref="A32:B32"/>
    <mergeCell ref="H32:I32"/>
    <mergeCell ref="J32:K32"/>
    <mergeCell ref="L32:AB32"/>
    <mergeCell ref="AC32:AG32"/>
    <mergeCell ref="C32:G32"/>
    <mergeCell ref="C33:G33"/>
    <mergeCell ref="AH34:AI34"/>
    <mergeCell ref="A35:B35"/>
    <mergeCell ref="H35:I35"/>
    <mergeCell ref="J35:K35"/>
    <mergeCell ref="L35:M35"/>
    <mergeCell ref="N35:S35"/>
    <mergeCell ref="T35:U35"/>
    <mergeCell ref="V35:AB35"/>
    <mergeCell ref="AC35:AI35"/>
    <mergeCell ref="A34:B34"/>
    <mergeCell ref="H34:I34"/>
    <mergeCell ref="J34:K34"/>
    <mergeCell ref="L34:AB34"/>
    <mergeCell ref="AC34:AG34"/>
    <mergeCell ref="C34:G34"/>
    <mergeCell ref="C35:G35"/>
    <mergeCell ref="AH36:AI36"/>
    <mergeCell ref="A37:B37"/>
    <mergeCell ref="H37:I37"/>
    <mergeCell ref="J37:K37"/>
    <mergeCell ref="L37:M37"/>
    <mergeCell ref="N37:S37"/>
    <mergeCell ref="T37:U37"/>
    <mergeCell ref="V37:AB37"/>
    <mergeCell ref="AC37:AI37"/>
    <mergeCell ref="A36:B36"/>
    <mergeCell ref="H36:I36"/>
    <mergeCell ref="J36:K36"/>
    <mergeCell ref="L36:AB36"/>
    <mergeCell ref="AC36:AG36"/>
    <mergeCell ref="C36:G36"/>
    <mergeCell ref="C37:G37"/>
    <mergeCell ref="AH38:AI38"/>
    <mergeCell ref="A39:B39"/>
    <mergeCell ref="H39:I39"/>
    <mergeCell ref="J39:K39"/>
    <mergeCell ref="L39:M39"/>
    <mergeCell ref="N39:S39"/>
    <mergeCell ref="T39:U39"/>
    <mergeCell ref="V39:AB39"/>
    <mergeCell ref="AC39:AI39"/>
    <mergeCell ref="A38:B38"/>
    <mergeCell ref="H38:I38"/>
    <mergeCell ref="J38:K38"/>
    <mergeCell ref="L38:AB38"/>
    <mergeCell ref="AC38:AG38"/>
    <mergeCell ref="C38:G38"/>
    <mergeCell ref="C39:G39"/>
    <mergeCell ref="AH40:AI40"/>
    <mergeCell ref="A41:B41"/>
    <mergeCell ref="H41:I41"/>
    <mergeCell ref="J41:K41"/>
    <mergeCell ref="L41:M41"/>
    <mergeCell ref="N41:S41"/>
    <mergeCell ref="T41:U41"/>
    <mergeCell ref="V41:AB41"/>
    <mergeCell ref="AC41:AI41"/>
    <mergeCell ref="A40:B40"/>
    <mergeCell ref="H40:I40"/>
    <mergeCell ref="J40:K40"/>
    <mergeCell ref="L40:AB40"/>
    <mergeCell ref="AC40:AG40"/>
    <mergeCell ref="C40:G40"/>
    <mergeCell ref="C41:G41"/>
    <mergeCell ref="AH42:AI42"/>
    <mergeCell ref="A43:B43"/>
    <mergeCell ref="H43:I43"/>
    <mergeCell ref="J43:K43"/>
    <mergeCell ref="L43:M43"/>
    <mergeCell ref="N43:S43"/>
    <mergeCell ref="T43:U43"/>
    <mergeCell ref="V43:AB43"/>
    <mergeCell ref="AC43:AI43"/>
    <mergeCell ref="A42:B42"/>
    <mergeCell ref="H42:I42"/>
    <mergeCell ref="J42:K42"/>
    <mergeCell ref="L42:AB42"/>
    <mergeCell ref="AC42:AG42"/>
    <mergeCell ref="C42:G42"/>
    <mergeCell ref="C43:G43"/>
    <mergeCell ref="AH44:AI44"/>
    <mergeCell ref="A45:B45"/>
    <mergeCell ref="H45:I45"/>
    <mergeCell ref="J45:K45"/>
    <mergeCell ref="L45:M45"/>
    <mergeCell ref="N45:S45"/>
    <mergeCell ref="T45:U45"/>
    <mergeCell ref="V45:AB45"/>
    <mergeCell ref="AC45:AI45"/>
    <mergeCell ref="A44:B44"/>
    <mergeCell ref="H44:I44"/>
    <mergeCell ref="J44:K44"/>
    <mergeCell ref="L44:AB44"/>
    <mergeCell ref="AC44:AG44"/>
    <mergeCell ref="C44:G44"/>
    <mergeCell ref="C45:G45"/>
    <mergeCell ref="A47:B47"/>
    <mergeCell ref="H47:I47"/>
    <mergeCell ref="J47:K47"/>
    <mergeCell ref="L47:M47"/>
    <mergeCell ref="N47:S47"/>
    <mergeCell ref="T47:U47"/>
    <mergeCell ref="V47:AB47"/>
    <mergeCell ref="AH46:AI46"/>
    <mergeCell ref="A46:B46"/>
    <mergeCell ref="H46:I46"/>
    <mergeCell ref="J46:K46"/>
    <mergeCell ref="AC47:AI47"/>
    <mergeCell ref="L46:AB46"/>
    <mergeCell ref="AC46:AG46"/>
    <mergeCell ref="C46:G46"/>
    <mergeCell ref="C47:G47"/>
    <mergeCell ref="A48:B48"/>
    <mergeCell ref="H48:I48"/>
    <mergeCell ref="J48:K48"/>
    <mergeCell ref="A51:B51"/>
    <mergeCell ref="H51:I51"/>
    <mergeCell ref="J51:K51"/>
    <mergeCell ref="A52:B52"/>
    <mergeCell ref="H52:I52"/>
    <mergeCell ref="J52:K52"/>
    <mergeCell ref="C48:G48"/>
    <mergeCell ref="C49:G49"/>
    <mergeCell ref="C50:G50"/>
    <mergeCell ref="A50:B50"/>
    <mergeCell ref="H50:I50"/>
    <mergeCell ref="J50:K50"/>
    <mergeCell ref="A49:B49"/>
    <mergeCell ref="H49:I49"/>
    <mergeCell ref="J49:K49"/>
    <mergeCell ref="C51:G51"/>
    <mergeCell ref="C52:G52"/>
    <mergeCell ref="A55:B55"/>
    <mergeCell ref="H55:I55"/>
    <mergeCell ref="J55:K55"/>
    <mergeCell ref="L52:AB52"/>
    <mergeCell ref="AC52:AG52"/>
    <mergeCell ref="A54:B54"/>
    <mergeCell ref="H54:I54"/>
    <mergeCell ref="J54:K54"/>
    <mergeCell ref="L54:AB54"/>
    <mergeCell ref="AC54:AG54"/>
    <mergeCell ref="A53:B53"/>
    <mergeCell ref="H53:I53"/>
    <mergeCell ref="J53:K53"/>
    <mergeCell ref="C53:G53"/>
    <mergeCell ref="C54:G54"/>
    <mergeCell ref="C55:G55"/>
    <mergeCell ref="L51:M51"/>
    <mergeCell ref="N51:S51"/>
    <mergeCell ref="T51:U51"/>
    <mergeCell ref="V51:AB51"/>
    <mergeCell ref="AC51:AI51"/>
    <mergeCell ref="AH54:AI54"/>
    <mergeCell ref="L55:M55"/>
    <mergeCell ref="N55:S55"/>
    <mergeCell ref="T55:U55"/>
    <mergeCell ref="V55:AB55"/>
    <mergeCell ref="AC55:AI55"/>
    <mergeCell ref="AH52:AI52"/>
    <mergeCell ref="L53:M53"/>
    <mergeCell ref="N53:S53"/>
    <mergeCell ref="T53:U53"/>
    <mergeCell ref="V53:AB53"/>
    <mergeCell ref="AC53:AI53"/>
    <mergeCell ref="L48:AB48"/>
    <mergeCell ref="AC48:AG48"/>
    <mergeCell ref="AH48:AI48"/>
    <mergeCell ref="L49:M49"/>
    <mergeCell ref="N49:S49"/>
    <mergeCell ref="T49:U49"/>
    <mergeCell ref="V49:AB49"/>
    <mergeCell ref="AC49:AI49"/>
    <mergeCell ref="L50:AB50"/>
    <mergeCell ref="AC50:AG50"/>
    <mergeCell ref="AH50:AI50"/>
    <mergeCell ref="AH56:AI56"/>
    <mergeCell ref="A57:B57"/>
    <mergeCell ref="H57:I57"/>
    <mergeCell ref="J57:K57"/>
    <mergeCell ref="L57:M57"/>
    <mergeCell ref="N57:S57"/>
    <mergeCell ref="T57:U57"/>
    <mergeCell ref="V57:AB57"/>
    <mergeCell ref="AC57:AI57"/>
    <mergeCell ref="A56:B56"/>
    <mergeCell ref="H56:I56"/>
    <mergeCell ref="J56:K56"/>
    <mergeCell ref="L56:AB56"/>
    <mergeCell ref="AC56:AG56"/>
    <mergeCell ref="C56:G56"/>
    <mergeCell ref="C57:G57"/>
  </mergeCells>
  <phoneticPr fontId="2"/>
  <hyperlinks>
    <hyperlink ref="BC28" r:id="rId1" xr:uid="{D9F3ED22-C1F4-4402-9BE6-0E8782DC495B}"/>
  </hyperlinks>
  <pageMargins left="0.25" right="0.25" top="0.75" bottom="0.75" header="0.3" footer="0.3"/>
  <pageSetup paperSize="9" scale="91" fitToWidth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65"/>
  <sheetViews>
    <sheetView workbookViewId="0">
      <selection activeCell="O43" sqref="O43:T43"/>
    </sheetView>
  </sheetViews>
  <sheetFormatPr defaultColWidth="3.375" defaultRowHeight="13.5" x14ac:dyDescent="0.15"/>
  <sheetData>
    <row r="1" spans="2:36" ht="24.75" thickBot="1" x14ac:dyDescent="0.25">
      <c r="B1" s="133" t="s">
        <v>287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26"/>
      <c r="AE1" s="26"/>
      <c r="AF1" s="113">
        <v>43549</v>
      </c>
      <c r="AG1" s="113"/>
      <c r="AH1" s="113"/>
      <c r="AI1" s="113"/>
      <c r="AJ1" s="113"/>
    </row>
    <row r="2" spans="2:36" ht="14.25" x14ac:dyDescent="0.15">
      <c r="B2" s="114" t="s">
        <v>34</v>
      </c>
      <c r="C2" s="115" t="s">
        <v>35</v>
      </c>
      <c r="D2" s="116" t="s">
        <v>290</v>
      </c>
      <c r="E2" s="117"/>
      <c r="F2" s="117"/>
      <c r="G2" s="117"/>
      <c r="H2" s="118"/>
      <c r="I2" s="122" t="s">
        <v>291</v>
      </c>
      <c r="J2" s="123"/>
      <c r="K2" s="122" t="s">
        <v>292</v>
      </c>
      <c r="L2" s="123"/>
      <c r="M2" s="122" t="s">
        <v>293</v>
      </c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3"/>
      <c r="AD2" s="125" t="s">
        <v>294</v>
      </c>
      <c r="AE2" s="126"/>
      <c r="AF2" s="126"/>
      <c r="AG2" s="126"/>
      <c r="AH2" s="126"/>
      <c r="AI2" s="126"/>
      <c r="AJ2" s="127"/>
    </row>
    <row r="3" spans="2:36" ht="15" thickBot="1" x14ac:dyDescent="0.2">
      <c r="B3" s="128" t="s">
        <v>295</v>
      </c>
      <c r="C3" s="129"/>
      <c r="D3" s="119"/>
      <c r="E3" s="120"/>
      <c r="F3" s="120"/>
      <c r="G3" s="120"/>
      <c r="H3" s="121"/>
      <c r="I3" s="130" t="s">
        <v>296</v>
      </c>
      <c r="J3" s="129"/>
      <c r="K3" s="130" t="s">
        <v>297</v>
      </c>
      <c r="L3" s="129"/>
      <c r="M3" s="130" t="s">
        <v>298</v>
      </c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29"/>
      <c r="AD3" s="130" t="s">
        <v>299</v>
      </c>
      <c r="AE3" s="131"/>
      <c r="AF3" s="131"/>
      <c r="AG3" s="131"/>
      <c r="AH3" s="131"/>
      <c r="AI3" s="131"/>
      <c r="AJ3" s="132"/>
    </row>
    <row r="4" spans="2:36" ht="17.25" x14ac:dyDescent="0.15">
      <c r="B4" s="114">
        <v>1</v>
      </c>
      <c r="C4" s="115"/>
      <c r="D4" s="103" t="s">
        <v>304</v>
      </c>
      <c r="E4" s="104"/>
      <c r="F4" s="104"/>
      <c r="G4" s="104"/>
      <c r="H4" s="105"/>
      <c r="I4" s="125" t="s">
        <v>305</v>
      </c>
      <c r="J4" s="115"/>
      <c r="K4" s="125"/>
      <c r="L4" s="115"/>
      <c r="M4" s="148" t="s">
        <v>518</v>
      </c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50"/>
      <c r="AD4" s="151" t="s">
        <v>519</v>
      </c>
      <c r="AE4" s="152"/>
      <c r="AF4" s="152"/>
      <c r="AG4" s="152"/>
      <c r="AH4" s="152"/>
      <c r="AI4" s="151" t="s">
        <v>501</v>
      </c>
      <c r="AJ4" s="153"/>
    </row>
    <row r="5" spans="2:36" ht="18" thickBot="1" x14ac:dyDescent="0.2">
      <c r="B5" s="154"/>
      <c r="C5" s="167"/>
      <c r="D5" s="164" t="s">
        <v>400</v>
      </c>
      <c r="E5" s="165"/>
      <c r="F5" s="165"/>
      <c r="G5" s="165"/>
      <c r="H5" s="166"/>
      <c r="I5" s="156">
        <v>73</v>
      </c>
      <c r="J5" s="157"/>
      <c r="K5" s="158" t="s">
        <v>496</v>
      </c>
      <c r="L5" s="157"/>
      <c r="M5" s="159" t="s">
        <v>300</v>
      </c>
      <c r="N5" s="160"/>
      <c r="O5" s="160" t="s">
        <v>306</v>
      </c>
      <c r="P5" s="160"/>
      <c r="Q5" s="160"/>
      <c r="R5" s="160"/>
      <c r="S5" s="160"/>
      <c r="T5" s="160"/>
      <c r="U5" s="160" t="s">
        <v>301</v>
      </c>
      <c r="V5" s="160"/>
      <c r="W5" s="160" t="s">
        <v>8</v>
      </c>
      <c r="X5" s="160"/>
      <c r="Y5" s="160"/>
      <c r="Z5" s="160"/>
      <c r="AA5" s="160"/>
      <c r="AB5" s="160"/>
      <c r="AC5" s="161"/>
      <c r="AD5" s="159" t="s">
        <v>520</v>
      </c>
      <c r="AE5" s="162"/>
      <c r="AF5" s="162"/>
      <c r="AG5" s="162"/>
      <c r="AH5" s="162"/>
      <c r="AI5" s="162"/>
      <c r="AJ5" s="163"/>
    </row>
    <row r="6" spans="2:36" ht="17.25" x14ac:dyDescent="0.15">
      <c r="B6" s="114">
        <v>2</v>
      </c>
      <c r="C6" s="115"/>
      <c r="D6" s="103" t="s">
        <v>307</v>
      </c>
      <c r="E6" s="104"/>
      <c r="F6" s="104"/>
      <c r="G6" s="104"/>
      <c r="H6" s="105"/>
      <c r="I6" s="125" t="s">
        <v>305</v>
      </c>
      <c r="J6" s="115"/>
      <c r="K6" s="125"/>
      <c r="L6" s="115"/>
      <c r="M6" s="148" t="s">
        <v>308</v>
      </c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50"/>
      <c r="AD6" s="151" t="s">
        <v>521</v>
      </c>
      <c r="AE6" s="152"/>
      <c r="AF6" s="152"/>
      <c r="AG6" s="152"/>
      <c r="AH6" s="152"/>
      <c r="AI6" s="151" t="s">
        <v>501</v>
      </c>
      <c r="AJ6" s="153"/>
    </row>
    <row r="7" spans="2:36" ht="18" thickBot="1" x14ac:dyDescent="0.2">
      <c r="B7" s="154"/>
      <c r="C7" s="155"/>
      <c r="D7" s="164" t="s">
        <v>462</v>
      </c>
      <c r="E7" s="165"/>
      <c r="F7" s="165"/>
      <c r="G7" s="165"/>
      <c r="H7" s="166"/>
      <c r="I7" s="156">
        <v>75</v>
      </c>
      <c r="J7" s="157"/>
      <c r="K7" s="158" t="s">
        <v>496</v>
      </c>
      <c r="L7" s="157"/>
      <c r="M7" s="159" t="s">
        <v>300</v>
      </c>
      <c r="N7" s="160"/>
      <c r="O7" s="160" t="s">
        <v>309</v>
      </c>
      <c r="P7" s="160"/>
      <c r="Q7" s="160"/>
      <c r="R7" s="160"/>
      <c r="S7" s="160"/>
      <c r="T7" s="160"/>
      <c r="U7" s="160" t="s">
        <v>301</v>
      </c>
      <c r="V7" s="160"/>
      <c r="W7" s="160" t="s">
        <v>10</v>
      </c>
      <c r="X7" s="160"/>
      <c r="Y7" s="160"/>
      <c r="Z7" s="160"/>
      <c r="AA7" s="160"/>
      <c r="AB7" s="160"/>
      <c r="AC7" s="161"/>
      <c r="AD7" s="159" t="s">
        <v>309</v>
      </c>
      <c r="AE7" s="162"/>
      <c r="AF7" s="162"/>
      <c r="AG7" s="162"/>
      <c r="AH7" s="162"/>
      <c r="AI7" s="162"/>
      <c r="AJ7" s="163"/>
    </row>
    <row r="8" spans="2:36" ht="17.25" x14ac:dyDescent="0.15">
      <c r="B8" s="95">
        <v>3</v>
      </c>
      <c r="C8" s="96"/>
      <c r="D8" s="169" t="s">
        <v>310</v>
      </c>
      <c r="E8" s="170"/>
      <c r="F8" s="170"/>
      <c r="G8" s="170"/>
      <c r="H8" s="171"/>
      <c r="I8" s="168" t="s">
        <v>311</v>
      </c>
      <c r="J8" s="96"/>
      <c r="K8" s="168"/>
      <c r="L8" s="96"/>
      <c r="M8" s="172" t="s">
        <v>522</v>
      </c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4"/>
      <c r="AD8" s="175" t="s">
        <v>523</v>
      </c>
      <c r="AE8" s="176"/>
      <c r="AF8" s="176"/>
      <c r="AG8" s="176"/>
      <c r="AH8" s="176"/>
      <c r="AI8" s="175" t="s">
        <v>493</v>
      </c>
      <c r="AJ8" s="177"/>
    </row>
    <row r="9" spans="2:36" ht="18" thickBot="1" x14ac:dyDescent="0.2">
      <c r="B9" s="135"/>
      <c r="C9" s="136"/>
      <c r="D9" s="145" t="s">
        <v>463</v>
      </c>
      <c r="E9" s="146"/>
      <c r="F9" s="146"/>
      <c r="G9" s="146"/>
      <c r="H9" s="147"/>
      <c r="I9" s="137">
        <v>74</v>
      </c>
      <c r="J9" s="138"/>
      <c r="K9" s="139" t="s">
        <v>496</v>
      </c>
      <c r="L9" s="138"/>
      <c r="M9" s="140" t="s">
        <v>300</v>
      </c>
      <c r="N9" s="141"/>
      <c r="O9" s="141" t="s">
        <v>12</v>
      </c>
      <c r="P9" s="141"/>
      <c r="Q9" s="141"/>
      <c r="R9" s="141"/>
      <c r="S9" s="141"/>
      <c r="T9" s="141"/>
      <c r="U9" s="141" t="s">
        <v>301</v>
      </c>
      <c r="V9" s="141"/>
      <c r="W9" s="141" t="s">
        <v>312</v>
      </c>
      <c r="X9" s="141"/>
      <c r="Y9" s="141"/>
      <c r="Z9" s="141"/>
      <c r="AA9" s="141"/>
      <c r="AB9" s="141"/>
      <c r="AC9" s="142"/>
      <c r="AD9" s="140" t="s">
        <v>524</v>
      </c>
      <c r="AE9" s="143"/>
      <c r="AF9" s="143"/>
      <c r="AG9" s="143"/>
      <c r="AH9" s="143"/>
      <c r="AI9" s="143"/>
      <c r="AJ9" s="144"/>
    </row>
    <row r="10" spans="2:36" ht="17.25" x14ac:dyDescent="0.15">
      <c r="B10" s="114">
        <v>4</v>
      </c>
      <c r="C10" s="115"/>
      <c r="D10" s="103" t="s">
        <v>313</v>
      </c>
      <c r="E10" s="104"/>
      <c r="F10" s="104"/>
      <c r="G10" s="104"/>
      <c r="H10" s="105"/>
      <c r="I10" s="125" t="s">
        <v>305</v>
      </c>
      <c r="J10" s="115"/>
      <c r="K10" s="125"/>
      <c r="L10" s="115"/>
      <c r="M10" s="148" t="s">
        <v>525</v>
      </c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50"/>
      <c r="AD10" s="151" t="s">
        <v>526</v>
      </c>
      <c r="AE10" s="152"/>
      <c r="AF10" s="152"/>
      <c r="AG10" s="152"/>
      <c r="AH10" s="152"/>
      <c r="AI10" s="151" t="s">
        <v>527</v>
      </c>
      <c r="AJ10" s="153"/>
    </row>
    <row r="11" spans="2:36" ht="18" thickBot="1" x14ac:dyDescent="0.2">
      <c r="B11" s="154"/>
      <c r="C11" s="155"/>
      <c r="D11" s="164" t="s">
        <v>401</v>
      </c>
      <c r="E11" s="165"/>
      <c r="F11" s="165"/>
      <c r="G11" s="165"/>
      <c r="H11" s="166"/>
      <c r="I11" s="156">
        <v>71</v>
      </c>
      <c r="J11" s="157"/>
      <c r="K11" s="158" t="s">
        <v>496</v>
      </c>
      <c r="L11" s="157"/>
      <c r="M11" s="159" t="s">
        <v>300</v>
      </c>
      <c r="N11" s="160"/>
      <c r="O11" s="160" t="s">
        <v>314</v>
      </c>
      <c r="P11" s="160"/>
      <c r="Q11" s="160"/>
      <c r="R11" s="160"/>
      <c r="S11" s="160"/>
      <c r="T11" s="160"/>
      <c r="U11" s="160" t="s">
        <v>301</v>
      </c>
      <c r="V11" s="160"/>
      <c r="W11" s="160" t="s">
        <v>315</v>
      </c>
      <c r="X11" s="160"/>
      <c r="Y11" s="160"/>
      <c r="Z11" s="160"/>
      <c r="AA11" s="160"/>
      <c r="AB11" s="160"/>
      <c r="AC11" s="161"/>
      <c r="AD11" s="159" t="s">
        <v>528</v>
      </c>
      <c r="AE11" s="162"/>
      <c r="AF11" s="162"/>
      <c r="AG11" s="162"/>
      <c r="AH11" s="162"/>
      <c r="AI11" s="162"/>
      <c r="AJ11" s="163"/>
    </row>
    <row r="12" spans="2:36" ht="17.25" x14ac:dyDescent="0.15">
      <c r="B12" s="114">
        <v>5</v>
      </c>
      <c r="C12" s="115"/>
      <c r="D12" s="103" t="s">
        <v>316</v>
      </c>
      <c r="E12" s="104"/>
      <c r="F12" s="104"/>
      <c r="G12" s="104"/>
      <c r="H12" s="105"/>
      <c r="I12" s="125" t="s">
        <v>311</v>
      </c>
      <c r="J12" s="115"/>
      <c r="K12" s="125"/>
      <c r="L12" s="115"/>
      <c r="M12" s="148" t="s">
        <v>525</v>
      </c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50"/>
      <c r="AD12" s="151" t="s">
        <v>526</v>
      </c>
      <c r="AE12" s="152"/>
      <c r="AF12" s="152"/>
      <c r="AG12" s="152"/>
      <c r="AH12" s="152"/>
      <c r="AI12" s="151" t="s">
        <v>527</v>
      </c>
      <c r="AJ12" s="153"/>
    </row>
    <row r="13" spans="2:36" ht="18" thickBot="1" x14ac:dyDescent="0.2">
      <c r="B13" s="154"/>
      <c r="C13" s="155"/>
      <c r="D13" s="164" t="s">
        <v>402</v>
      </c>
      <c r="E13" s="165"/>
      <c r="F13" s="165"/>
      <c r="G13" s="165"/>
      <c r="H13" s="166"/>
      <c r="I13" s="156">
        <v>69</v>
      </c>
      <c r="J13" s="157"/>
      <c r="K13" s="158" t="s">
        <v>496</v>
      </c>
      <c r="L13" s="157"/>
      <c r="M13" s="159" t="s">
        <v>300</v>
      </c>
      <c r="N13" s="160"/>
      <c r="O13" s="160" t="s">
        <v>314</v>
      </c>
      <c r="P13" s="160"/>
      <c r="Q13" s="160"/>
      <c r="R13" s="160"/>
      <c r="S13" s="160"/>
      <c r="T13" s="160"/>
      <c r="U13" s="160" t="s">
        <v>301</v>
      </c>
      <c r="V13" s="160"/>
      <c r="W13" s="160" t="s">
        <v>14</v>
      </c>
      <c r="X13" s="160"/>
      <c r="Y13" s="160"/>
      <c r="Z13" s="160"/>
      <c r="AA13" s="160"/>
      <c r="AB13" s="160"/>
      <c r="AC13" s="161"/>
      <c r="AD13" s="159" t="s">
        <v>528</v>
      </c>
      <c r="AE13" s="162"/>
      <c r="AF13" s="162"/>
      <c r="AG13" s="162"/>
      <c r="AH13" s="162"/>
      <c r="AI13" s="162"/>
      <c r="AJ13" s="163"/>
    </row>
    <row r="14" spans="2:36" ht="17.25" x14ac:dyDescent="0.15">
      <c r="B14" s="114">
        <v>6</v>
      </c>
      <c r="C14" s="115"/>
      <c r="D14" s="103" t="s">
        <v>317</v>
      </c>
      <c r="E14" s="104"/>
      <c r="F14" s="104"/>
      <c r="G14" s="104"/>
      <c r="H14" s="105"/>
      <c r="I14" s="125" t="s">
        <v>311</v>
      </c>
      <c r="J14" s="115"/>
      <c r="K14" s="125"/>
      <c r="L14" s="115"/>
      <c r="M14" s="148" t="s">
        <v>529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50"/>
      <c r="AD14" s="151" t="s">
        <v>530</v>
      </c>
      <c r="AE14" s="152"/>
      <c r="AF14" s="152"/>
      <c r="AG14" s="152"/>
      <c r="AH14" s="152"/>
      <c r="AI14" s="151" t="s">
        <v>527</v>
      </c>
      <c r="AJ14" s="153"/>
    </row>
    <row r="15" spans="2:36" ht="18" thickBot="1" x14ac:dyDescent="0.2">
      <c r="B15" s="154"/>
      <c r="C15" s="155"/>
      <c r="D15" s="164" t="s">
        <v>464</v>
      </c>
      <c r="E15" s="165"/>
      <c r="F15" s="165"/>
      <c r="G15" s="165"/>
      <c r="H15" s="166"/>
      <c r="I15" s="156">
        <v>71</v>
      </c>
      <c r="J15" s="157"/>
      <c r="K15" s="158" t="s">
        <v>487</v>
      </c>
      <c r="L15" s="157"/>
      <c r="M15" s="159" t="s">
        <v>300</v>
      </c>
      <c r="N15" s="160"/>
      <c r="O15" s="160" t="s">
        <v>15</v>
      </c>
      <c r="P15" s="160"/>
      <c r="Q15" s="160"/>
      <c r="R15" s="160"/>
      <c r="S15" s="160"/>
      <c r="T15" s="160"/>
      <c r="U15" s="160" t="s">
        <v>301</v>
      </c>
      <c r="V15" s="160"/>
      <c r="W15" s="160" t="s">
        <v>16</v>
      </c>
      <c r="X15" s="160"/>
      <c r="Y15" s="160"/>
      <c r="Z15" s="160"/>
      <c r="AA15" s="160"/>
      <c r="AB15" s="160"/>
      <c r="AC15" s="161"/>
      <c r="AD15" s="159" t="s">
        <v>531</v>
      </c>
      <c r="AE15" s="162"/>
      <c r="AF15" s="162"/>
      <c r="AG15" s="162"/>
      <c r="AH15" s="162"/>
      <c r="AI15" s="162"/>
      <c r="AJ15" s="163"/>
    </row>
    <row r="16" spans="2:36" ht="17.25" x14ac:dyDescent="0.15">
      <c r="B16" s="114">
        <v>7</v>
      </c>
      <c r="C16" s="115"/>
      <c r="D16" s="103" t="s">
        <v>318</v>
      </c>
      <c r="E16" s="104"/>
      <c r="F16" s="104"/>
      <c r="G16" s="104"/>
      <c r="H16" s="105"/>
      <c r="I16" s="125" t="s">
        <v>311</v>
      </c>
      <c r="J16" s="115"/>
      <c r="K16" s="125"/>
      <c r="L16" s="115"/>
      <c r="M16" s="148" t="s">
        <v>532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50"/>
      <c r="AD16" s="151" t="s">
        <v>533</v>
      </c>
      <c r="AE16" s="152"/>
      <c r="AF16" s="152"/>
      <c r="AG16" s="152"/>
      <c r="AH16" s="152"/>
      <c r="AI16" s="151" t="s">
        <v>493</v>
      </c>
      <c r="AJ16" s="153"/>
    </row>
    <row r="17" spans="2:36" ht="18" thickBot="1" x14ac:dyDescent="0.2">
      <c r="B17" s="154"/>
      <c r="C17" s="155"/>
      <c r="D17" s="164" t="s">
        <v>465</v>
      </c>
      <c r="E17" s="165"/>
      <c r="F17" s="165"/>
      <c r="G17" s="165"/>
      <c r="H17" s="166"/>
      <c r="I17" s="156">
        <v>76</v>
      </c>
      <c r="J17" s="157"/>
      <c r="K17" s="158" t="s">
        <v>496</v>
      </c>
      <c r="L17" s="157"/>
      <c r="M17" s="159" t="s">
        <v>300</v>
      </c>
      <c r="N17" s="160"/>
      <c r="O17" s="160" t="s">
        <v>319</v>
      </c>
      <c r="P17" s="160"/>
      <c r="Q17" s="160"/>
      <c r="R17" s="160"/>
      <c r="S17" s="160"/>
      <c r="T17" s="160"/>
      <c r="U17" s="160" t="s">
        <v>301</v>
      </c>
      <c r="V17" s="160"/>
      <c r="W17" s="160" t="s">
        <v>320</v>
      </c>
      <c r="X17" s="160"/>
      <c r="Y17" s="160"/>
      <c r="Z17" s="160"/>
      <c r="AA17" s="160"/>
      <c r="AB17" s="160"/>
      <c r="AC17" s="161"/>
      <c r="AD17" s="159" t="s">
        <v>534</v>
      </c>
      <c r="AE17" s="162"/>
      <c r="AF17" s="162"/>
      <c r="AG17" s="162"/>
      <c r="AH17" s="162"/>
      <c r="AI17" s="162"/>
      <c r="AJ17" s="163"/>
    </row>
    <row r="18" spans="2:36" ht="17.25" x14ac:dyDescent="0.15">
      <c r="B18" s="114">
        <v>8</v>
      </c>
      <c r="C18" s="115"/>
      <c r="D18" s="103" t="s">
        <v>321</v>
      </c>
      <c r="E18" s="104"/>
      <c r="F18" s="104"/>
      <c r="G18" s="104"/>
      <c r="H18" s="105"/>
      <c r="I18" s="125" t="s">
        <v>311</v>
      </c>
      <c r="J18" s="115"/>
      <c r="K18" s="125"/>
      <c r="L18" s="115"/>
      <c r="M18" s="148" t="s">
        <v>535</v>
      </c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50"/>
      <c r="AD18" s="151" t="s">
        <v>536</v>
      </c>
      <c r="AE18" s="152"/>
      <c r="AF18" s="152"/>
      <c r="AG18" s="152"/>
      <c r="AH18" s="152"/>
      <c r="AI18" s="151" t="s">
        <v>493</v>
      </c>
      <c r="AJ18" s="153"/>
    </row>
    <row r="19" spans="2:36" ht="18" thickBot="1" x14ac:dyDescent="0.2">
      <c r="B19" s="154"/>
      <c r="C19" s="155"/>
      <c r="D19" s="164" t="s">
        <v>466</v>
      </c>
      <c r="E19" s="165"/>
      <c r="F19" s="165"/>
      <c r="G19" s="165"/>
      <c r="H19" s="166"/>
      <c r="I19" s="156">
        <v>60</v>
      </c>
      <c r="J19" s="157"/>
      <c r="K19" s="158" t="s">
        <v>487</v>
      </c>
      <c r="L19" s="157"/>
      <c r="M19" s="159" t="s">
        <v>300</v>
      </c>
      <c r="N19" s="160"/>
      <c r="O19" s="160" t="s">
        <v>322</v>
      </c>
      <c r="P19" s="160"/>
      <c r="Q19" s="160"/>
      <c r="R19" s="160"/>
      <c r="S19" s="160"/>
      <c r="T19" s="160"/>
      <c r="U19" s="160" t="s">
        <v>301</v>
      </c>
      <c r="V19" s="160"/>
      <c r="W19" s="160" t="s">
        <v>323</v>
      </c>
      <c r="X19" s="160"/>
      <c r="Y19" s="160"/>
      <c r="Z19" s="160"/>
      <c r="AA19" s="160"/>
      <c r="AB19" s="160"/>
      <c r="AC19" s="161"/>
      <c r="AD19" s="159" t="s">
        <v>322</v>
      </c>
      <c r="AE19" s="162"/>
      <c r="AF19" s="162"/>
      <c r="AG19" s="162"/>
      <c r="AH19" s="162"/>
      <c r="AI19" s="162"/>
      <c r="AJ19" s="163"/>
    </row>
    <row r="20" spans="2:36" ht="17.25" x14ac:dyDescent="0.15">
      <c r="B20" s="114">
        <v>9</v>
      </c>
      <c r="C20" s="115"/>
      <c r="D20" s="103" t="s">
        <v>606</v>
      </c>
      <c r="E20" s="104"/>
      <c r="F20" s="104"/>
      <c r="G20" s="104"/>
      <c r="H20" s="105"/>
      <c r="I20" s="125" t="s">
        <v>311</v>
      </c>
      <c r="J20" s="115"/>
      <c r="K20" s="125"/>
      <c r="L20" s="115"/>
      <c r="M20" s="148" t="s">
        <v>537</v>
      </c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0"/>
      <c r="AD20" s="151" t="s">
        <v>538</v>
      </c>
      <c r="AE20" s="152"/>
      <c r="AF20" s="152"/>
      <c r="AG20" s="152"/>
      <c r="AH20" s="152"/>
      <c r="AI20" s="151" t="s">
        <v>493</v>
      </c>
      <c r="AJ20" s="153"/>
    </row>
    <row r="21" spans="2:36" ht="18" thickBot="1" x14ac:dyDescent="0.2">
      <c r="B21" s="154"/>
      <c r="C21" s="155"/>
      <c r="D21" s="164" t="s">
        <v>467</v>
      </c>
      <c r="E21" s="165"/>
      <c r="F21" s="165"/>
      <c r="G21" s="165"/>
      <c r="H21" s="166"/>
      <c r="I21" s="156">
        <v>64</v>
      </c>
      <c r="J21" s="157"/>
      <c r="K21" s="158" t="s">
        <v>487</v>
      </c>
      <c r="L21" s="157"/>
      <c r="M21" s="159" t="s">
        <v>300</v>
      </c>
      <c r="N21" s="160"/>
      <c r="O21" s="160" t="s">
        <v>17</v>
      </c>
      <c r="P21" s="160"/>
      <c r="Q21" s="160"/>
      <c r="R21" s="160"/>
      <c r="S21" s="160"/>
      <c r="T21" s="160"/>
      <c r="U21" s="160" t="s">
        <v>301</v>
      </c>
      <c r="V21" s="160"/>
      <c r="W21" s="160" t="s">
        <v>324</v>
      </c>
      <c r="X21" s="160"/>
      <c r="Y21" s="160"/>
      <c r="Z21" s="160"/>
      <c r="AA21" s="160"/>
      <c r="AB21" s="160"/>
      <c r="AC21" s="161"/>
      <c r="AD21" s="159" t="s">
        <v>539</v>
      </c>
      <c r="AE21" s="162"/>
      <c r="AF21" s="162"/>
      <c r="AG21" s="162"/>
      <c r="AH21" s="162"/>
      <c r="AI21" s="162"/>
      <c r="AJ21" s="163"/>
    </row>
    <row r="22" spans="2:36" ht="17.25" x14ac:dyDescent="0.15">
      <c r="B22" s="114">
        <v>10</v>
      </c>
      <c r="C22" s="115"/>
      <c r="D22" s="103" t="s">
        <v>604</v>
      </c>
      <c r="E22" s="104"/>
      <c r="F22" s="104"/>
      <c r="G22" s="104"/>
      <c r="H22" s="105"/>
      <c r="I22" s="125" t="s">
        <v>311</v>
      </c>
      <c r="J22" s="115"/>
      <c r="K22" s="125"/>
      <c r="L22" s="115"/>
      <c r="M22" s="148" t="s">
        <v>540</v>
      </c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50"/>
      <c r="AD22" s="151" t="s">
        <v>541</v>
      </c>
      <c r="AE22" s="152"/>
      <c r="AF22" s="152"/>
      <c r="AG22" s="152"/>
      <c r="AH22" s="152"/>
      <c r="AI22" s="151" t="s">
        <v>493</v>
      </c>
      <c r="AJ22" s="153"/>
    </row>
    <row r="23" spans="2:36" ht="18" thickBot="1" x14ac:dyDescent="0.2">
      <c r="B23" s="154"/>
      <c r="C23" s="155"/>
      <c r="D23" s="164" t="s">
        <v>403</v>
      </c>
      <c r="E23" s="165"/>
      <c r="F23" s="165"/>
      <c r="G23" s="165"/>
      <c r="H23" s="166"/>
      <c r="I23" s="156">
        <v>57</v>
      </c>
      <c r="J23" s="157"/>
      <c r="K23" s="158" t="s">
        <v>511</v>
      </c>
      <c r="L23" s="157"/>
      <c r="M23" s="159" t="s">
        <v>300</v>
      </c>
      <c r="N23" s="160"/>
      <c r="O23" s="160" t="s">
        <v>325</v>
      </c>
      <c r="P23" s="160"/>
      <c r="Q23" s="160"/>
      <c r="R23" s="160"/>
      <c r="S23" s="160"/>
      <c r="T23" s="160"/>
      <c r="U23" s="160" t="s">
        <v>301</v>
      </c>
      <c r="V23" s="160"/>
      <c r="W23" s="160" t="s">
        <v>326</v>
      </c>
      <c r="X23" s="160"/>
      <c r="Y23" s="160"/>
      <c r="Z23" s="160"/>
      <c r="AA23" s="160"/>
      <c r="AB23" s="160"/>
      <c r="AC23" s="161"/>
      <c r="AD23" s="159" t="s">
        <v>542</v>
      </c>
      <c r="AE23" s="162"/>
      <c r="AF23" s="162"/>
      <c r="AG23" s="162"/>
      <c r="AH23" s="162"/>
      <c r="AI23" s="162"/>
      <c r="AJ23" s="163"/>
    </row>
    <row r="24" spans="2:36" ht="17.25" x14ac:dyDescent="0.15">
      <c r="B24" s="114">
        <v>11</v>
      </c>
      <c r="C24" s="115"/>
      <c r="D24" s="103" t="s">
        <v>327</v>
      </c>
      <c r="E24" s="104"/>
      <c r="F24" s="104"/>
      <c r="G24" s="104"/>
      <c r="H24" s="105"/>
      <c r="I24" s="125" t="s">
        <v>311</v>
      </c>
      <c r="J24" s="115"/>
      <c r="K24" s="125"/>
      <c r="L24" s="115"/>
      <c r="M24" s="148" t="s">
        <v>522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50"/>
      <c r="AD24" s="151" t="s">
        <v>543</v>
      </c>
      <c r="AE24" s="152"/>
      <c r="AF24" s="152"/>
      <c r="AG24" s="152"/>
      <c r="AH24" s="152"/>
      <c r="AI24" s="151" t="s">
        <v>493</v>
      </c>
      <c r="AJ24" s="153"/>
    </row>
    <row r="25" spans="2:36" ht="18" thickBot="1" x14ac:dyDescent="0.2">
      <c r="B25" s="154"/>
      <c r="C25" s="155"/>
      <c r="D25" s="164" t="s">
        <v>404</v>
      </c>
      <c r="E25" s="165"/>
      <c r="F25" s="165"/>
      <c r="G25" s="165"/>
      <c r="H25" s="166"/>
      <c r="I25" s="156">
        <v>46</v>
      </c>
      <c r="J25" s="157"/>
      <c r="K25" s="158" t="s">
        <v>511</v>
      </c>
      <c r="L25" s="157"/>
      <c r="M25" s="159" t="s">
        <v>300</v>
      </c>
      <c r="N25" s="160"/>
      <c r="O25" s="160" t="s">
        <v>328</v>
      </c>
      <c r="P25" s="160"/>
      <c r="Q25" s="160"/>
      <c r="R25" s="160"/>
      <c r="S25" s="160"/>
      <c r="T25" s="160"/>
      <c r="U25" s="160" t="s">
        <v>301</v>
      </c>
      <c r="V25" s="160"/>
      <c r="W25" s="160" t="s">
        <v>329</v>
      </c>
      <c r="X25" s="160"/>
      <c r="Y25" s="160"/>
      <c r="Z25" s="160"/>
      <c r="AA25" s="160"/>
      <c r="AB25" s="160"/>
      <c r="AC25" s="161"/>
      <c r="AD25" s="159" t="s">
        <v>329</v>
      </c>
      <c r="AE25" s="162"/>
      <c r="AF25" s="162"/>
      <c r="AG25" s="162"/>
      <c r="AH25" s="162"/>
      <c r="AI25" s="162"/>
      <c r="AJ25" s="163"/>
    </row>
    <row r="26" spans="2:36" ht="17.25" x14ac:dyDescent="0.15">
      <c r="B26" s="114">
        <v>12</v>
      </c>
      <c r="C26" s="115"/>
      <c r="D26" s="103" t="s">
        <v>330</v>
      </c>
      <c r="E26" s="104"/>
      <c r="F26" s="104"/>
      <c r="G26" s="104"/>
      <c r="H26" s="105"/>
      <c r="I26" s="125" t="s">
        <v>305</v>
      </c>
      <c r="J26" s="115"/>
      <c r="K26" s="125"/>
      <c r="L26" s="115"/>
      <c r="M26" s="148" t="s">
        <v>544</v>
      </c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50"/>
      <c r="AD26" s="151" t="s">
        <v>545</v>
      </c>
      <c r="AE26" s="152"/>
      <c r="AF26" s="152"/>
      <c r="AG26" s="152"/>
      <c r="AH26" s="152"/>
      <c r="AI26" s="151" t="s">
        <v>501</v>
      </c>
      <c r="AJ26" s="153"/>
    </row>
    <row r="27" spans="2:36" ht="18" thickBot="1" x14ac:dyDescent="0.2">
      <c r="B27" s="154"/>
      <c r="C27" s="155"/>
      <c r="D27" s="164" t="s">
        <v>468</v>
      </c>
      <c r="E27" s="165"/>
      <c r="F27" s="165"/>
      <c r="G27" s="165"/>
      <c r="H27" s="166"/>
      <c r="I27" s="156">
        <v>84</v>
      </c>
      <c r="J27" s="157"/>
      <c r="K27" s="158" t="s">
        <v>487</v>
      </c>
      <c r="L27" s="157"/>
      <c r="M27" s="159" t="s">
        <v>300</v>
      </c>
      <c r="N27" s="160"/>
      <c r="O27" s="160" t="s">
        <v>331</v>
      </c>
      <c r="P27" s="160"/>
      <c r="Q27" s="160"/>
      <c r="R27" s="160"/>
      <c r="S27" s="160"/>
      <c r="T27" s="160"/>
      <c r="U27" s="160" t="s">
        <v>301</v>
      </c>
      <c r="V27" s="160"/>
      <c r="W27" s="160" t="s">
        <v>332</v>
      </c>
      <c r="X27" s="160"/>
      <c r="Y27" s="160"/>
      <c r="Z27" s="160"/>
      <c r="AA27" s="160"/>
      <c r="AB27" s="160"/>
      <c r="AC27" s="161"/>
      <c r="AD27" s="159" t="s">
        <v>331</v>
      </c>
      <c r="AE27" s="162"/>
      <c r="AF27" s="162"/>
      <c r="AG27" s="162"/>
      <c r="AH27" s="162"/>
      <c r="AI27" s="162"/>
      <c r="AJ27" s="163"/>
    </row>
    <row r="28" spans="2:36" ht="17.25" x14ac:dyDescent="0.15">
      <c r="B28" s="114">
        <v>13</v>
      </c>
      <c r="C28" s="115"/>
      <c r="D28" s="103" t="s">
        <v>333</v>
      </c>
      <c r="E28" s="104"/>
      <c r="F28" s="104"/>
      <c r="G28" s="104"/>
      <c r="H28" s="105"/>
      <c r="I28" s="125" t="s">
        <v>305</v>
      </c>
      <c r="J28" s="115"/>
      <c r="K28" s="125"/>
      <c r="L28" s="115"/>
      <c r="M28" s="148" t="s">
        <v>546</v>
      </c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50"/>
      <c r="AD28" s="151" t="s">
        <v>547</v>
      </c>
      <c r="AE28" s="152"/>
      <c r="AF28" s="152"/>
      <c r="AG28" s="152"/>
      <c r="AH28" s="152"/>
      <c r="AI28" s="151" t="s">
        <v>501</v>
      </c>
      <c r="AJ28" s="153"/>
    </row>
    <row r="29" spans="2:36" ht="18" thickBot="1" x14ac:dyDescent="0.2">
      <c r="B29" s="154"/>
      <c r="C29" s="155"/>
      <c r="D29" s="164" t="s">
        <v>405</v>
      </c>
      <c r="E29" s="165"/>
      <c r="F29" s="165"/>
      <c r="G29" s="165"/>
      <c r="H29" s="166"/>
      <c r="I29" s="156">
        <v>70</v>
      </c>
      <c r="J29" s="157"/>
      <c r="K29" s="158" t="s">
        <v>511</v>
      </c>
      <c r="L29" s="157"/>
      <c r="M29" s="159" t="s">
        <v>300</v>
      </c>
      <c r="N29" s="160"/>
      <c r="O29" s="160" t="s">
        <v>334</v>
      </c>
      <c r="P29" s="160"/>
      <c r="Q29" s="160"/>
      <c r="R29" s="160"/>
      <c r="S29" s="160"/>
      <c r="T29" s="160"/>
      <c r="U29" s="160" t="s">
        <v>301</v>
      </c>
      <c r="V29" s="160"/>
      <c r="W29" s="160" t="s">
        <v>335</v>
      </c>
      <c r="X29" s="160"/>
      <c r="Y29" s="160"/>
      <c r="Z29" s="160"/>
      <c r="AA29" s="160"/>
      <c r="AB29" s="160"/>
      <c r="AC29" s="161"/>
      <c r="AD29" s="159" t="s">
        <v>548</v>
      </c>
      <c r="AE29" s="162"/>
      <c r="AF29" s="162"/>
      <c r="AG29" s="162"/>
      <c r="AH29" s="162"/>
      <c r="AI29" s="162"/>
      <c r="AJ29" s="163"/>
    </row>
    <row r="30" spans="2:36" ht="17.25" x14ac:dyDescent="0.15">
      <c r="B30" s="114">
        <v>14</v>
      </c>
      <c r="C30" s="115"/>
      <c r="D30" s="103" t="s">
        <v>602</v>
      </c>
      <c r="E30" s="104"/>
      <c r="F30" s="104"/>
      <c r="G30" s="104"/>
      <c r="H30" s="105"/>
      <c r="I30" s="125" t="s">
        <v>311</v>
      </c>
      <c r="J30" s="115"/>
      <c r="K30" s="125"/>
      <c r="L30" s="115"/>
      <c r="M30" s="148" t="s">
        <v>549</v>
      </c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50"/>
      <c r="AD30" s="151" t="s">
        <v>550</v>
      </c>
      <c r="AE30" s="152"/>
      <c r="AF30" s="152"/>
      <c r="AG30" s="152"/>
      <c r="AH30" s="152"/>
      <c r="AI30" s="151" t="s">
        <v>493</v>
      </c>
      <c r="AJ30" s="153"/>
    </row>
    <row r="31" spans="2:36" ht="18" thickBot="1" x14ac:dyDescent="0.2">
      <c r="B31" s="154"/>
      <c r="C31" s="155"/>
      <c r="D31" s="164" t="s">
        <v>469</v>
      </c>
      <c r="E31" s="165"/>
      <c r="F31" s="165"/>
      <c r="G31" s="165"/>
      <c r="H31" s="166"/>
      <c r="I31" s="156">
        <v>70</v>
      </c>
      <c r="J31" s="157"/>
      <c r="K31" s="158" t="s">
        <v>511</v>
      </c>
      <c r="L31" s="157"/>
      <c r="M31" s="159" t="s">
        <v>300</v>
      </c>
      <c r="N31" s="160"/>
      <c r="O31" s="160" t="s">
        <v>337</v>
      </c>
      <c r="P31" s="160"/>
      <c r="Q31" s="160"/>
      <c r="R31" s="160"/>
      <c r="S31" s="160"/>
      <c r="T31" s="160"/>
      <c r="U31" s="160" t="s">
        <v>301</v>
      </c>
      <c r="V31" s="160"/>
      <c r="W31" s="160" t="s">
        <v>338</v>
      </c>
      <c r="X31" s="160"/>
      <c r="Y31" s="160"/>
      <c r="Z31" s="160"/>
      <c r="AA31" s="160"/>
      <c r="AB31" s="160"/>
      <c r="AC31" s="161"/>
      <c r="AD31" s="159" t="s">
        <v>338</v>
      </c>
      <c r="AE31" s="162"/>
      <c r="AF31" s="162"/>
      <c r="AG31" s="162"/>
      <c r="AH31" s="162"/>
      <c r="AI31" s="162"/>
      <c r="AJ31" s="163"/>
    </row>
    <row r="32" spans="2:36" ht="17.25" x14ac:dyDescent="0.15">
      <c r="B32" s="114">
        <v>15</v>
      </c>
      <c r="C32" s="115"/>
      <c r="D32" s="103" t="s">
        <v>339</v>
      </c>
      <c r="E32" s="104"/>
      <c r="F32" s="104"/>
      <c r="G32" s="104"/>
      <c r="H32" s="105"/>
      <c r="I32" s="125" t="s">
        <v>305</v>
      </c>
      <c r="J32" s="115"/>
      <c r="K32" s="125"/>
      <c r="L32" s="115"/>
      <c r="M32" s="148" t="s">
        <v>551</v>
      </c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50"/>
      <c r="AD32" s="151" t="s">
        <v>552</v>
      </c>
      <c r="AE32" s="152"/>
      <c r="AF32" s="152"/>
      <c r="AG32" s="152"/>
      <c r="AH32" s="152"/>
      <c r="AI32" s="151" t="s">
        <v>527</v>
      </c>
      <c r="AJ32" s="153"/>
    </row>
    <row r="33" spans="2:36" ht="18" thickBot="1" x14ac:dyDescent="0.2">
      <c r="B33" s="154"/>
      <c r="C33" s="155"/>
      <c r="D33" s="164" t="s">
        <v>406</v>
      </c>
      <c r="E33" s="165"/>
      <c r="F33" s="165"/>
      <c r="G33" s="165"/>
      <c r="H33" s="166"/>
      <c r="I33" s="156">
        <v>72</v>
      </c>
      <c r="J33" s="157"/>
      <c r="K33" s="158" t="s">
        <v>496</v>
      </c>
      <c r="L33" s="157"/>
      <c r="M33" s="159" t="s">
        <v>300</v>
      </c>
      <c r="N33" s="160"/>
      <c r="O33" s="160" t="s">
        <v>340</v>
      </c>
      <c r="P33" s="160"/>
      <c r="Q33" s="160"/>
      <c r="R33" s="160"/>
      <c r="S33" s="160"/>
      <c r="T33" s="160"/>
      <c r="U33" s="160" t="s">
        <v>301</v>
      </c>
      <c r="V33" s="160"/>
      <c r="W33" s="160" t="s">
        <v>341</v>
      </c>
      <c r="X33" s="160"/>
      <c r="Y33" s="160"/>
      <c r="Z33" s="160"/>
      <c r="AA33" s="160"/>
      <c r="AB33" s="160"/>
      <c r="AC33" s="161"/>
      <c r="AD33" s="159" t="s">
        <v>553</v>
      </c>
      <c r="AE33" s="162"/>
      <c r="AF33" s="162"/>
      <c r="AG33" s="162"/>
      <c r="AH33" s="162"/>
      <c r="AI33" s="162"/>
      <c r="AJ33" s="163"/>
    </row>
    <row r="34" spans="2:36" ht="17.25" x14ac:dyDescent="0.15">
      <c r="B34" s="114">
        <v>16</v>
      </c>
      <c r="C34" s="115"/>
      <c r="D34" s="103" t="s">
        <v>342</v>
      </c>
      <c r="E34" s="104"/>
      <c r="F34" s="104"/>
      <c r="G34" s="104"/>
      <c r="H34" s="105"/>
      <c r="I34" s="125" t="s">
        <v>305</v>
      </c>
      <c r="J34" s="115"/>
      <c r="K34" s="125"/>
      <c r="L34" s="115"/>
      <c r="M34" s="148" t="s">
        <v>554</v>
      </c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D34" s="151" t="s">
        <v>555</v>
      </c>
      <c r="AE34" s="152"/>
      <c r="AF34" s="152"/>
      <c r="AG34" s="152"/>
      <c r="AH34" s="152"/>
      <c r="AI34" s="151" t="s">
        <v>501</v>
      </c>
      <c r="AJ34" s="153"/>
    </row>
    <row r="35" spans="2:36" ht="18" thickBot="1" x14ac:dyDescent="0.2">
      <c r="B35" s="154"/>
      <c r="C35" s="155"/>
      <c r="D35" s="164" t="s">
        <v>470</v>
      </c>
      <c r="E35" s="165"/>
      <c r="F35" s="165"/>
      <c r="G35" s="165"/>
      <c r="H35" s="166"/>
      <c r="I35" s="156">
        <v>76</v>
      </c>
      <c r="J35" s="157"/>
      <c r="K35" s="158" t="s">
        <v>511</v>
      </c>
      <c r="L35" s="157"/>
      <c r="M35" s="159" t="s">
        <v>300</v>
      </c>
      <c r="N35" s="160"/>
      <c r="O35" s="160" t="s">
        <v>343</v>
      </c>
      <c r="P35" s="160"/>
      <c r="Q35" s="160"/>
      <c r="R35" s="160"/>
      <c r="S35" s="160"/>
      <c r="T35" s="160"/>
      <c r="U35" s="160" t="s">
        <v>301</v>
      </c>
      <c r="V35" s="160"/>
      <c r="W35" s="160" t="s">
        <v>344</v>
      </c>
      <c r="X35" s="160"/>
      <c r="Y35" s="160"/>
      <c r="Z35" s="160"/>
      <c r="AA35" s="160"/>
      <c r="AB35" s="160"/>
      <c r="AC35" s="161"/>
      <c r="AD35" s="159" t="s">
        <v>343</v>
      </c>
      <c r="AE35" s="162"/>
      <c r="AF35" s="162"/>
      <c r="AG35" s="162"/>
      <c r="AH35" s="162"/>
      <c r="AI35" s="162"/>
      <c r="AJ35" s="163"/>
    </row>
    <row r="36" spans="2:36" ht="17.25" x14ac:dyDescent="0.15">
      <c r="B36" s="114">
        <v>17</v>
      </c>
      <c r="C36" s="115"/>
      <c r="D36" s="103" t="s">
        <v>345</v>
      </c>
      <c r="E36" s="104"/>
      <c r="F36" s="104"/>
      <c r="G36" s="104"/>
      <c r="H36" s="105"/>
      <c r="I36" s="125" t="s">
        <v>305</v>
      </c>
      <c r="J36" s="115"/>
      <c r="K36" s="125"/>
      <c r="L36" s="115"/>
      <c r="M36" s="148" t="s">
        <v>556</v>
      </c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50"/>
      <c r="AD36" s="151" t="s">
        <v>557</v>
      </c>
      <c r="AE36" s="152"/>
      <c r="AF36" s="152"/>
      <c r="AG36" s="152"/>
      <c r="AH36" s="152"/>
      <c r="AI36" s="151" t="s">
        <v>501</v>
      </c>
      <c r="AJ36" s="153"/>
    </row>
    <row r="37" spans="2:36" ht="18" thickBot="1" x14ac:dyDescent="0.2">
      <c r="B37" s="154"/>
      <c r="C37" s="155"/>
      <c r="D37" s="164" t="s">
        <v>407</v>
      </c>
      <c r="E37" s="165"/>
      <c r="F37" s="165"/>
      <c r="G37" s="165"/>
      <c r="H37" s="166"/>
      <c r="I37" s="156">
        <v>69</v>
      </c>
      <c r="J37" s="157"/>
      <c r="K37" s="158" t="s">
        <v>558</v>
      </c>
      <c r="L37" s="157"/>
      <c r="M37" s="159" t="s">
        <v>300</v>
      </c>
      <c r="N37" s="160"/>
      <c r="O37" s="160" t="s">
        <v>346</v>
      </c>
      <c r="P37" s="160"/>
      <c r="Q37" s="160"/>
      <c r="R37" s="160"/>
      <c r="S37" s="160"/>
      <c r="T37" s="160"/>
      <c r="U37" s="160" t="s">
        <v>301</v>
      </c>
      <c r="V37" s="160"/>
      <c r="W37" s="160" t="s">
        <v>347</v>
      </c>
      <c r="X37" s="160"/>
      <c r="Y37" s="160"/>
      <c r="Z37" s="160"/>
      <c r="AA37" s="160"/>
      <c r="AB37" s="160"/>
      <c r="AC37" s="161"/>
      <c r="AD37" s="159" t="s">
        <v>559</v>
      </c>
      <c r="AE37" s="162"/>
      <c r="AF37" s="162"/>
      <c r="AG37" s="162"/>
      <c r="AH37" s="162"/>
      <c r="AI37" s="162"/>
      <c r="AJ37" s="163"/>
    </row>
    <row r="38" spans="2:36" ht="17.25" x14ac:dyDescent="0.15">
      <c r="B38" s="114">
        <v>18</v>
      </c>
      <c r="C38" s="115"/>
      <c r="D38" s="103" t="s">
        <v>348</v>
      </c>
      <c r="E38" s="104"/>
      <c r="F38" s="104"/>
      <c r="G38" s="104"/>
      <c r="H38" s="105"/>
      <c r="I38" s="125" t="s">
        <v>311</v>
      </c>
      <c r="J38" s="115"/>
      <c r="K38" s="125"/>
      <c r="L38" s="115"/>
      <c r="M38" s="148" t="s">
        <v>560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50"/>
      <c r="AD38" s="151" t="s">
        <v>561</v>
      </c>
      <c r="AE38" s="152"/>
      <c r="AF38" s="152"/>
      <c r="AG38" s="152"/>
      <c r="AH38" s="152"/>
      <c r="AI38" s="151" t="s">
        <v>527</v>
      </c>
      <c r="AJ38" s="153"/>
    </row>
    <row r="39" spans="2:36" ht="18" thickBot="1" x14ac:dyDescent="0.2">
      <c r="B39" s="154"/>
      <c r="C39" s="155"/>
      <c r="D39" s="164" t="s">
        <v>408</v>
      </c>
      <c r="E39" s="165"/>
      <c r="F39" s="165"/>
      <c r="G39" s="165"/>
      <c r="H39" s="166"/>
      <c r="I39" s="156">
        <v>50</v>
      </c>
      <c r="J39" s="157"/>
      <c r="K39" s="158" t="s">
        <v>487</v>
      </c>
      <c r="L39" s="157"/>
      <c r="M39" s="159" t="s">
        <v>300</v>
      </c>
      <c r="N39" s="160"/>
      <c r="O39" s="160" t="s">
        <v>481</v>
      </c>
      <c r="P39" s="160"/>
      <c r="Q39" s="160"/>
      <c r="R39" s="160"/>
      <c r="S39" s="160"/>
      <c r="T39" s="160"/>
      <c r="U39" s="160" t="s">
        <v>301</v>
      </c>
      <c r="V39" s="160"/>
      <c r="W39" s="160" t="s">
        <v>349</v>
      </c>
      <c r="X39" s="160"/>
      <c r="Y39" s="160"/>
      <c r="Z39" s="160"/>
      <c r="AA39" s="160"/>
      <c r="AB39" s="160"/>
      <c r="AC39" s="161"/>
      <c r="AD39" s="159" t="s">
        <v>562</v>
      </c>
      <c r="AE39" s="162"/>
      <c r="AF39" s="162"/>
      <c r="AG39" s="162"/>
      <c r="AH39" s="162"/>
      <c r="AI39" s="162"/>
      <c r="AJ39" s="163"/>
    </row>
    <row r="40" spans="2:36" ht="17.25" x14ac:dyDescent="0.15">
      <c r="B40" s="114">
        <v>19</v>
      </c>
      <c r="C40" s="115"/>
      <c r="D40" s="103" t="s">
        <v>350</v>
      </c>
      <c r="E40" s="104"/>
      <c r="F40" s="104"/>
      <c r="G40" s="104"/>
      <c r="H40" s="105"/>
      <c r="I40" s="125" t="s">
        <v>311</v>
      </c>
      <c r="J40" s="115"/>
      <c r="K40" s="125"/>
      <c r="L40" s="115"/>
      <c r="M40" s="148" t="s">
        <v>563</v>
      </c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50"/>
      <c r="AD40" s="151" t="s">
        <v>564</v>
      </c>
      <c r="AE40" s="152"/>
      <c r="AF40" s="152"/>
      <c r="AG40" s="152"/>
      <c r="AH40" s="152"/>
      <c r="AI40" s="151" t="s">
        <v>493</v>
      </c>
      <c r="AJ40" s="153"/>
    </row>
    <row r="41" spans="2:36" ht="18" thickBot="1" x14ac:dyDescent="0.2">
      <c r="B41" s="154"/>
      <c r="C41" s="155"/>
      <c r="D41" s="164" t="s">
        <v>409</v>
      </c>
      <c r="E41" s="165"/>
      <c r="F41" s="165"/>
      <c r="G41" s="165"/>
      <c r="H41" s="166"/>
      <c r="I41" s="156">
        <v>61</v>
      </c>
      <c r="J41" s="157"/>
      <c r="K41" s="158" t="s">
        <v>487</v>
      </c>
      <c r="L41" s="157"/>
      <c r="M41" s="159" t="s">
        <v>300</v>
      </c>
      <c r="N41" s="160"/>
      <c r="O41" s="160" t="s">
        <v>351</v>
      </c>
      <c r="P41" s="160"/>
      <c r="Q41" s="160"/>
      <c r="R41" s="160"/>
      <c r="S41" s="160"/>
      <c r="T41" s="160"/>
      <c r="U41" s="160" t="s">
        <v>301</v>
      </c>
      <c r="V41" s="160"/>
      <c r="W41" s="160" t="s">
        <v>352</v>
      </c>
      <c r="X41" s="160"/>
      <c r="Y41" s="160"/>
      <c r="Z41" s="160"/>
      <c r="AA41" s="160"/>
      <c r="AB41" s="160"/>
      <c r="AC41" s="161"/>
      <c r="AD41" s="159" t="s">
        <v>351</v>
      </c>
      <c r="AE41" s="162"/>
      <c r="AF41" s="162"/>
      <c r="AG41" s="162"/>
      <c r="AH41" s="162"/>
      <c r="AI41" s="162"/>
      <c r="AJ41" s="163"/>
    </row>
    <row r="42" spans="2:36" ht="17.25" x14ac:dyDescent="0.15">
      <c r="B42" s="114">
        <v>20</v>
      </c>
      <c r="C42" s="115"/>
      <c r="D42" s="103" t="s">
        <v>353</v>
      </c>
      <c r="E42" s="104"/>
      <c r="F42" s="104"/>
      <c r="G42" s="104"/>
      <c r="H42" s="105"/>
      <c r="I42" s="125" t="s">
        <v>311</v>
      </c>
      <c r="J42" s="115"/>
      <c r="K42" s="125"/>
      <c r="L42" s="115"/>
      <c r="M42" s="148" t="s">
        <v>565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50"/>
      <c r="AD42" s="151" t="s">
        <v>566</v>
      </c>
      <c r="AE42" s="152"/>
      <c r="AF42" s="152"/>
      <c r="AG42" s="152"/>
      <c r="AH42" s="152"/>
      <c r="AI42" s="151" t="s">
        <v>493</v>
      </c>
      <c r="AJ42" s="153"/>
    </row>
    <row r="43" spans="2:36" ht="18" thickBot="1" x14ac:dyDescent="0.2">
      <c r="B43" s="154"/>
      <c r="C43" s="155"/>
      <c r="D43" s="164" t="s">
        <v>410</v>
      </c>
      <c r="E43" s="165"/>
      <c r="F43" s="165"/>
      <c r="G43" s="165"/>
      <c r="H43" s="166"/>
      <c r="I43" s="156">
        <v>67</v>
      </c>
      <c r="J43" s="157"/>
      <c r="K43" s="158" t="s">
        <v>487</v>
      </c>
      <c r="L43" s="157"/>
      <c r="M43" s="159" t="s">
        <v>300</v>
      </c>
      <c r="N43" s="160"/>
      <c r="O43" s="160" t="s">
        <v>354</v>
      </c>
      <c r="P43" s="160"/>
      <c r="Q43" s="160"/>
      <c r="R43" s="160"/>
      <c r="S43" s="160"/>
      <c r="T43" s="160"/>
      <c r="U43" s="160" t="s">
        <v>301</v>
      </c>
      <c r="V43" s="160"/>
      <c r="W43" s="160" t="s">
        <v>355</v>
      </c>
      <c r="X43" s="160"/>
      <c r="Y43" s="160"/>
      <c r="Z43" s="160"/>
      <c r="AA43" s="160"/>
      <c r="AB43" s="160"/>
      <c r="AC43" s="161"/>
      <c r="AD43" s="159" t="s">
        <v>567</v>
      </c>
      <c r="AE43" s="162"/>
      <c r="AF43" s="162"/>
      <c r="AG43" s="162"/>
      <c r="AH43" s="162"/>
      <c r="AI43" s="162"/>
      <c r="AJ43" s="163"/>
    </row>
    <row r="44" spans="2:36" ht="17.25" x14ac:dyDescent="0.15">
      <c r="B44" s="114">
        <v>21</v>
      </c>
      <c r="C44" s="115"/>
      <c r="D44" s="103" t="s">
        <v>356</v>
      </c>
      <c r="E44" s="104"/>
      <c r="F44" s="104"/>
      <c r="G44" s="104"/>
      <c r="H44" s="105"/>
      <c r="I44" s="125" t="s">
        <v>305</v>
      </c>
      <c r="J44" s="115"/>
      <c r="K44" s="125"/>
      <c r="L44" s="115"/>
      <c r="M44" s="148" t="s">
        <v>568</v>
      </c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50"/>
      <c r="AD44" s="151" t="s">
        <v>569</v>
      </c>
      <c r="AE44" s="152"/>
      <c r="AF44" s="152"/>
      <c r="AG44" s="152"/>
      <c r="AH44" s="152"/>
      <c r="AI44" s="151" t="s">
        <v>501</v>
      </c>
      <c r="AJ44" s="153"/>
    </row>
    <row r="45" spans="2:36" ht="18" thickBot="1" x14ac:dyDescent="0.2">
      <c r="B45" s="154"/>
      <c r="C45" s="155"/>
      <c r="D45" s="164" t="s">
        <v>472</v>
      </c>
      <c r="E45" s="165"/>
      <c r="F45" s="165"/>
      <c r="G45" s="165"/>
      <c r="H45" s="166"/>
      <c r="I45" s="156">
        <v>71</v>
      </c>
      <c r="J45" s="157"/>
      <c r="K45" s="158" t="s">
        <v>487</v>
      </c>
      <c r="L45" s="157"/>
      <c r="M45" s="159" t="s">
        <v>300</v>
      </c>
      <c r="N45" s="160"/>
      <c r="O45" s="160" t="s">
        <v>357</v>
      </c>
      <c r="P45" s="160"/>
      <c r="Q45" s="160"/>
      <c r="R45" s="160"/>
      <c r="S45" s="160"/>
      <c r="T45" s="160"/>
      <c r="U45" s="160" t="s">
        <v>301</v>
      </c>
      <c r="V45" s="160"/>
      <c r="W45" s="160" t="s">
        <v>358</v>
      </c>
      <c r="X45" s="160"/>
      <c r="Y45" s="160"/>
      <c r="Z45" s="160"/>
      <c r="AA45" s="160"/>
      <c r="AB45" s="160"/>
      <c r="AC45" s="161"/>
      <c r="AD45" s="159" t="s">
        <v>357</v>
      </c>
      <c r="AE45" s="162"/>
      <c r="AF45" s="162"/>
      <c r="AG45" s="162"/>
      <c r="AH45" s="162"/>
      <c r="AI45" s="162"/>
      <c r="AJ45" s="163"/>
    </row>
    <row r="46" spans="2:36" ht="17.25" x14ac:dyDescent="0.15">
      <c r="B46" s="114">
        <v>22</v>
      </c>
      <c r="C46" s="115"/>
      <c r="D46" s="103" t="s">
        <v>359</v>
      </c>
      <c r="E46" s="104"/>
      <c r="F46" s="104"/>
      <c r="G46" s="104"/>
      <c r="H46" s="105"/>
      <c r="I46" s="125" t="s">
        <v>311</v>
      </c>
      <c r="J46" s="115"/>
      <c r="K46" s="125"/>
      <c r="L46" s="115"/>
      <c r="M46" s="148" t="s">
        <v>570</v>
      </c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50"/>
      <c r="AD46" s="151" t="s">
        <v>571</v>
      </c>
      <c r="AE46" s="152"/>
      <c r="AF46" s="152"/>
      <c r="AG46" s="152"/>
      <c r="AH46" s="152"/>
      <c r="AI46" s="151" t="s">
        <v>493</v>
      </c>
      <c r="AJ46" s="153"/>
    </row>
    <row r="47" spans="2:36" ht="18" thickBot="1" x14ac:dyDescent="0.2">
      <c r="B47" s="154"/>
      <c r="C47" s="155"/>
      <c r="D47" s="164" t="s">
        <v>411</v>
      </c>
      <c r="E47" s="165"/>
      <c r="F47" s="165"/>
      <c r="G47" s="165"/>
      <c r="H47" s="166"/>
      <c r="I47" s="156">
        <v>73</v>
      </c>
      <c r="J47" s="157"/>
      <c r="K47" s="158" t="s">
        <v>496</v>
      </c>
      <c r="L47" s="157"/>
      <c r="M47" s="159" t="s">
        <v>300</v>
      </c>
      <c r="N47" s="160"/>
      <c r="O47" s="160" t="s">
        <v>360</v>
      </c>
      <c r="P47" s="160"/>
      <c r="Q47" s="160"/>
      <c r="R47" s="160"/>
      <c r="S47" s="160"/>
      <c r="T47" s="160"/>
      <c r="U47" s="160" t="s">
        <v>301</v>
      </c>
      <c r="V47" s="160"/>
      <c r="W47" s="160" t="s">
        <v>361</v>
      </c>
      <c r="X47" s="160"/>
      <c r="Y47" s="160"/>
      <c r="Z47" s="160"/>
      <c r="AA47" s="160"/>
      <c r="AB47" s="160"/>
      <c r="AC47" s="161"/>
      <c r="AD47" s="159" t="s">
        <v>361</v>
      </c>
      <c r="AE47" s="162"/>
      <c r="AF47" s="162"/>
      <c r="AG47" s="162"/>
      <c r="AH47" s="162"/>
      <c r="AI47" s="162"/>
      <c r="AJ47" s="163"/>
    </row>
    <row r="48" spans="2:36" ht="17.25" x14ac:dyDescent="0.15">
      <c r="B48" s="114">
        <v>23</v>
      </c>
      <c r="C48" s="115"/>
      <c r="D48" s="103" t="s">
        <v>362</v>
      </c>
      <c r="E48" s="104"/>
      <c r="F48" s="104"/>
      <c r="G48" s="104"/>
      <c r="H48" s="105"/>
      <c r="I48" s="125" t="s">
        <v>311</v>
      </c>
      <c r="J48" s="115"/>
      <c r="K48" s="125"/>
      <c r="L48" s="115"/>
      <c r="M48" s="148" t="s">
        <v>572</v>
      </c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50"/>
      <c r="AD48" s="151" t="s">
        <v>573</v>
      </c>
      <c r="AE48" s="152"/>
      <c r="AF48" s="152"/>
      <c r="AG48" s="152"/>
      <c r="AH48" s="152"/>
      <c r="AI48" s="151" t="s">
        <v>527</v>
      </c>
      <c r="AJ48" s="153"/>
    </row>
    <row r="49" spans="2:36" ht="18" thickBot="1" x14ac:dyDescent="0.2">
      <c r="B49" s="154"/>
      <c r="C49" s="155"/>
      <c r="D49" s="164" t="s">
        <v>412</v>
      </c>
      <c r="E49" s="165"/>
      <c r="F49" s="165"/>
      <c r="G49" s="165"/>
      <c r="H49" s="166"/>
      <c r="I49" s="156">
        <v>66</v>
      </c>
      <c r="J49" s="157"/>
      <c r="K49" s="158" t="s">
        <v>487</v>
      </c>
      <c r="L49" s="157"/>
      <c r="M49" s="159" t="s">
        <v>300</v>
      </c>
      <c r="N49" s="160"/>
      <c r="O49" s="160" t="s">
        <v>363</v>
      </c>
      <c r="P49" s="160"/>
      <c r="Q49" s="160"/>
      <c r="R49" s="160"/>
      <c r="S49" s="160"/>
      <c r="T49" s="160"/>
      <c r="U49" s="160" t="s">
        <v>301</v>
      </c>
      <c r="V49" s="160"/>
      <c r="W49" s="160" t="s">
        <v>364</v>
      </c>
      <c r="X49" s="160"/>
      <c r="Y49" s="160"/>
      <c r="Z49" s="160"/>
      <c r="AA49" s="160"/>
      <c r="AB49" s="160"/>
      <c r="AC49" s="161"/>
      <c r="AD49" s="159" t="s">
        <v>364</v>
      </c>
      <c r="AE49" s="162"/>
      <c r="AF49" s="162"/>
      <c r="AG49" s="162"/>
      <c r="AH49" s="162"/>
      <c r="AI49" s="162"/>
      <c r="AJ49" s="163"/>
    </row>
    <row r="50" spans="2:36" ht="17.25" x14ac:dyDescent="0.15">
      <c r="B50" s="114">
        <v>24</v>
      </c>
      <c r="C50" s="115"/>
      <c r="D50" s="103" t="s">
        <v>365</v>
      </c>
      <c r="E50" s="104"/>
      <c r="F50" s="104"/>
      <c r="G50" s="104"/>
      <c r="H50" s="105"/>
      <c r="I50" s="125" t="s">
        <v>305</v>
      </c>
      <c r="J50" s="115"/>
      <c r="K50" s="125"/>
      <c r="L50" s="115"/>
      <c r="M50" s="148" t="s">
        <v>574</v>
      </c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50"/>
      <c r="AD50" s="151" t="s">
        <v>575</v>
      </c>
      <c r="AE50" s="152"/>
      <c r="AF50" s="152"/>
      <c r="AG50" s="152"/>
      <c r="AH50" s="152"/>
      <c r="AI50" s="151" t="s">
        <v>501</v>
      </c>
      <c r="AJ50" s="153"/>
    </row>
    <row r="51" spans="2:36" ht="18" thickBot="1" x14ac:dyDescent="0.2">
      <c r="B51" s="154"/>
      <c r="C51" s="155"/>
      <c r="D51" s="164" t="s">
        <v>473</v>
      </c>
      <c r="E51" s="165"/>
      <c r="F51" s="165"/>
      <c r="G51" s="165"/>
      <c r="H51" s="166"/>
      <c r="I51" s="156">
        <v>69</v>
      </c>
      <c r="J51" s="157"/>
      <c r="K51" s="158" t="s">
        <v>496</v>
      </c>
      <c r="L51" s="157"/>
      <c r="M51" s="159" t="s">
        <v>300</v>
      </c>
      <c r="N51" s="160"/>
      <c r="O51" s="160" t="s">
        <v>366</v>
      </c>
      <c r="P51" s="160"/>
      <c r="Q51" s="160"/>
      <c r="R51" s="160"/>
      <c r="S51" s="160"/>
      <c r="T51" s="160"/>
      <c r="U51" s="160" t="s">
        <v>301</v>
      </c>
      <c r="V51" s="160"/>
      <c r="W51" s="160" t="s">
        <v>367</v>
      </c>
      <c r="X51" s="160"/>
      <c r="Y51" s="160"/>
      <c r="Z51" s="160"/>
      <c r="AA51" s="160"/>
      <c r="AB51" s="160"/>
      <c r="AC51" s="161"/>
      <c r="AD51" s="159" t="s">
        <v>366</v>
      </c>
      <c r="AE51" s="162"/>
      <c r="AF51" s="162"/>
      <c r="AG51" s="162"/>
      <c r="AH51" s="162"/>
      <c r="AI51" s="162"/>
      <c r="AJ51" s="163"/>
    </row>
    <row r="52" spans="2:36" ht="17.25" x14ac:dyDescent="0.15">
      <c r="B52" s="114">
        <v>25</v>
      </c>
      <c r="C52" s="115"/>
      <c r="D52" s="103" t="s">
        <v>368</v>
      </c>
      <c r="E52" s="104"/>
      <c r="F52" s="104"/>
      <c r="G52" s="104"/>
      <c r="H52" s="105"/>
      <c r="I52" s="125" t="s">
        <v>311</v>
      </c>
      <c r="J52" s="115"/>
      <c r="K52" s="125"/>
      <c r="L52" s="115"/>
      <c r="M52" s="148" t="s">
        <v>576</v>
      </c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50"/>
      <c r="AD52" s="151" t="s">
        <v>577</v>
      </c>
      <c r="AE52" s="152"/>
      <c r="AF52" s="152"/>
      <c r="AG52" s="152"/>
      <c r="AH52" s="152"/>
      <c r="AI52" s="151" t="s">
        <v>493</v>
      </c>
      <c r="AJ52" s="153"/>
    </row>
    <row r="53" spans="2:36" ht="18" thickBot="1" x14ac:dyDescent="0.2">
      <c r="B53" s="128"/>
      <c r="C53" s="129"/>
      <c r="D53" s="164" t="s">
        <v>474</v>
      </c>
      <c r="E53" s="165"/>
      <c r="F53" s="165"/>
      <c r="G53" s="165"/>
      <c r="H53" s="166"/>
      <c r="I53" s="156">
        <v>63</v>
      </c>
      <c r="J53" s="157"/>
      <c r="K53" s="158" t="s">
        <v>487</v>
      </c>
      <c r="L53" s="157"/>
      <c r="M53" s="159" t="s">
        <v>300</v>
      </c>
      <c r="N53" s="160"/>
      <c r="O53" s="160" t="s">
        <v>369</v>
      </c>
      <c r="P53" s="160"/>
      <c r="Q53" s="160"/>
      <c r="R53" s="160"/>
      <c r="S53" s="160"/>
      <c r="T53" s="160"/>
      <c r="U53" s="160" t="s">
        <v>301</v>
      </c>
      <c r="V53" s="160"/>
      <c r="W53" s="160" t="s">
        <v>370</v>
      </c>
      <c r="X53" s="160"/>
      <c r="Y53" s="160"/>
      <c r="Z53" s="160"/>
      <c r="AA53" s="160"/>
      <c r="AB53" s="160"/>
      <c r="AC53" s="161"/>
      <c r="AD53" s="159" t="s">
        <v>578</v>
      </c>
      <c r="AE53" s="162"/>
      <c r="AF53" s="162"/>
      <c r="AG53" s="162"/>
      <c r="AH53" s="162"/>
      <c r="AI53" s="162"/>
      <c r="AJ53" s="163"/>
    </row>
    <row r="54" spans="2:36" ht="17.25" x14ac:dyDescent="0.15">
      <c r="B54" s="114">
        <v>26</v>
      </c>
      <c r="C54" s="115"/>
      <c r="D54" s="103" t="s">
        <v>371</v>
      </c>
      <c r="E54" s="104"/>
      <c r="F54" s="104"/>
      <c r="G54" s="104"/>
      <c r="H54" s="105"/>
      <c r="I54" s="125" t="s">
        <v>305</v>
      </c>
      <c r="J54" s="115"/>
      <c r="K54" s="125"/>
      <c r="L54" s="115"/>
      <c r="M54" s="148" t="s">
        <v>579</v>
      </c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50"/>
      <c r="AD54" s="151" t="s">
        <v>580</v>
      </c>
      <c r="AE54" s="152"/>
      <c r="AF54" s="152"/>
      <c r="AG54" s="152"/>
      <c r="AH54" s="152"/>
      <c r="AI54" s="151" t="s">
        <v>501</v>
      </c>
      <c r="AJ54" s="153"/>
    </row>
    <row r="55" spans="2:36" ht="18" thickBot="1" x14ac:dyDescent="0.2">
      <c r="B55" s="154"/>
      <c r="C55" s="155"/>
      <c r="D55" s="164" t="s">
        <v>413</v>
      </c>
      <c r="E55" s="165"/>
      <c r="F55" s="165"/>
      <c r="G55" s="165"/>
      <c r="H55" s="166"/>
      <c r="I55" s="156">
        <v>71</v>
      </c>
      <c r="J55" s="157"/>
      <c r="K55" s="158" t="s">
        <v>487</v>
      </c>
      <c r="L55" s="157"/>
      <c r="M55" s="159" t="s">
        <v>300</v>
      </c>
      <c r="N55" s="160"/>
      <c r="O55" s="160" t="s">
        <v>372</v>
      </c>
      <c r="P55" s="160"/>
      <c r="Q55" s="160"/>
      <c r="R55" s="160"/>
      <c r="S55" s="160"/>
      <c r="T55" s="160"/>
      <c r="U55" s="160" t="s">
        <v>301</v>
      </c>
      <c r="V55" s="160"/>
      <c r="W55" s="160" t="s">
        <v>373</v>
      </c>
      <c r="X55" s="160"/>
      <c r="Y55" s="160"/>
      <c r="Z55" s="160"/>
      <c r="AA55" s="160"/>
      <c r="AB55" s="160"/>
      <c r="AC55" s="161"/>
      <c r="AD55" s="159" t="s">
        <v>581</v>
      </c>
      <c r="AE55" s="162"/>
      <c r="AF55" s="162"/>
      <c r="AG55" s="162"/>
      <c r="AH55" s="162"/>
      <c r="AI55" s="162"/>
      <c r="AJ55" s="163"/>
    </row>
    <row r="56" spans="2:36" ht="17.25" x14ac:dyDescent="0.15">
      <c r="B56" s="114">
        <v>27</v>
      </c>
      <c r="C56" s="115"/>
      <c r="D56" s="103" t="s">
        <v>446</v>
      </c>
      <c r="E56" s="104"/>
      <c r="F56" s="104"/>
      <c r="G56" s="104"/>
      <c r="H56" s="105"/>
      <c r="I56" s="125" t="s">
        <v>311</v>
      </c>
      <c r="J56" s="115"/>
      <c r="K56" s="125"/>
      <c r="L56" s="115"/>
      <c r="M56" s="148" t="s">
        <v>582</v>
      </c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50"/>
      <c r="AD56" s="151" t="s">
        <v>491</v>
      </c>
      <c r="AE56" s="152"/>
      <c r="AF56" s="152"/>
      <c r="AG56" s="152"/>
      <c r="AH56" s="152"/>
      <c r="AI56" s="151" t="s">
        <v>493</v>
      </c>
      <c r="AJ56" s="153"/>
    </row>
    <row r="57" spans="2:36" ht="18" thickBot="1" x14ac:dyDescent="0.2">
      <c r="B57" s="154"/>
      <c r="C57" s="155"/>
      <c r="D57" s="164" t="s">
        <v>444</v>
      </c>
      <c r="E57" s="165"/>
      <c r="F57" s="165"/>
      <c r="G57" s="165"/>
      <c r="H57" s="166"/>
      <c r="I57" s="156">
        <v>65</v>
      </c>
      <c r="J57" s="157"/>
      <c r="K57" s="158" t="s">
        <v>487</v>
      </c>
      <c r="L57" s="157"/>
      <c r="M57" s="159" t="s">
        <v>300</v>
      </c>
      <c r="N57" s="160"/>
      <c r="O57" s="160" t="s">
        <v>485</v>
      </c>
      <c r="P57" s="160"/>
      <c r="Q57" s="160"/>
      <c r="R57" s="160"/>
      <c r="S57" s="160"/>
      <c r="T57" s="160"/>
      <c r="U57" s="160" t="s">
        <v>301</v>
      </c>
      <c r="V57" s="160"/>
      <c r="W57" s="160" t="s">
        <v>445</v>
      </c>
      <c r="X57" s="160"/>
      <c r="Y57" s="160"/>
      <c r="Z57" s="160"/>
      <c r="AA57" s="160"/>
      <c r="AB57" s="160"/>
      <c r="AC57" s="161"/>
      <c r="AD57" s="159" t="s">
        <v>489</v>
      </c>
      <c r="AE57" s="162"/>
      <c r="AF57" s="162"/>
      <c r="AG57" s="162"/>
      <c r="AH57" s="162"/>
      <c r="AI57" s="162"/>
      <c r="AJ57" s="163"/>
    </row>
    <row r="58" spans="2:36" ht="17.25" x14ac:dyDescent="0.15">
      <c r="B58" s="114">
        <v>28</v>
      </c>
      <c r="C58" s="115"/>
      <c r="D58" s="103" t="s">
        <v>448</v>
      </c>
      <c r="E58" s="104"/>
      <c r="F58" s="104"/>
      <c r="G58" s="104"/>
      <c r="H58" s="105"/>
      <c r="I58" s="125" t="s">
        <v>305</v>
      </c>
      <c r="J58" s="115"/>
      <c r="K58" s="125"/>
      <c r="L58" s="115"/>
      <c r="M58" s="148" t="s">
        <v>583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50"/>
      <c r="AD58" s="151" t="s">
        <v>584</v>
      </c>
      <c r="AE58" s="152"/>
      <c r="AF58" s="152"/>
      <c r="AG58" s="152"/>
      <c r="AH58" s="152"/>
      <c r="AI58" s="151" t="s">
        <v>501</v>
      </c>
      <c r="AJ58" s="153"/>
    </row>
    <row r="59" spans="2:36" ht="18" thickBot="1" x14ac:dyDescent="0.2">
      <c r="B59" s="154"/>
      <c r="C59" s="155"/>
      <c r="D59" s="164" t="s">
        <v>449</v>
      </c>
      <c r="E59" s="165"/>
      <c r="F59" s="165"/>
      <c r="G59" s="165"/>
      <c r="H59" s="166"/>
      <c r="I59" s="156">
        <v>66</v>
      </c>
      <c r="J59" s="157"/>
      <c r="K59" s="158" t="s">
        <v>487</v>
      </c>
      <c r="L59" s="157"/>
      <c r="M59" s="159" t="s">
        <v>300</v>
      </c>
      <c r="N59" s="160"/>
      <c r="O59" s="160" t="s">
        <v>450</v>
      </c>
      <c r="P59" s="160"/>
      <c r="Q59" s="160"/>
      <c r="R59" s="160"/>
      <c r="S59" s="160"/>
      <c r="T59" s="160"/>
      <c r="U59" s="160" t="s">
        <v>301</v>
      </c>
      <c r="V59" s="160"/>
      <c r="W59" s="160" t="s">
        <v>451</v>
      </c>
      <c r="X59" s="160"/>
      <c r="Y59" s="160"/>
      <c r="Z59" s="160"/>
      <c r="AA59" s="160"/>
      <c r="AB59" s="160"/>
      <c r="AC59" s="161"/>
      <c r="AD59" s="159" t="s">
        <v>450</v>
      </c>
      <c r="AE59" s="162"/>
      <c r="AF59" s="162"/>
      <c r="AG59" s="162"/>
      <c r="AH59" s="162"/>
      <c r="AI59" s="162"/>
      <c r="AJ59" s="163"/>
    </row>
    <row r="60" spans="2:36" ht="17.25" x14ac:dyDescent="0.15">
      <c r="B60" s="114">
        <v>29</v>
      </c>
      <c r="C60" s="115"/>
      <c r="D60" s="103" t="s">
        <v>453</v>
      </c>
      <c r="E60" s="104"/>
      <c r="F60" s="104"/>
      <c r="G60" s="104"/>
      <c r="H60" s="105"/>
      <c r="I60" s="125" t="s">
        <v>305</v>
      </c>
      <c r="J60" s="115"/>
      <c r="K60" s="125"/>
      <c r="L60" s="115"/>
      <c r="M60" s="148" t="s">
        <v>585</v>
      </c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50"/>
      <c r="AD60" s="151" t="s">
        <v>499</v>
      </c>
      <c r="AE60" s="152"/>
      <c r="AF60" s="152"/>
      <c r="AG60" s="152"/>
      <c r="AH60" s="152"/>
      <c r="AI60" s="151" t="s">
        <v>501</v>
      </c>
      <c r="AJ60" s="153"/>
    </row>
    <row r="61" spans="2:36" ht="18" thickBot="1" x14ac:dyDescent="0.2">
      <c r="B61" s="154"/>
      <c r="C61" s="155"/>
      <c r="D61" s="164" t="s">
        <v>454</v>
      </c>
      <c r="E61" s="165"/>
      <c r="F61" s="165"/>
      <c r="G61" s="165"/>
      <c r="H61" s="166"/>
      <c r="I61" s="156">
        <v>76</v>
      </c>
      <c r="J61" s="157"/>
      <c r="K61" s="158" t="s">
        <v>496</v>
      </c>
      <c r="L61" s="157"/>
      <c r="M61" s="159" t="s">
        <v>300</v>
      </c>
      <c r="N61" s="160"/>
      <c r="O61" s="160" t="s">
        <v>455</v>
      </c>
      <c r="P61" s="160"/>
      <c r="Q61" s="160"/>
      <c r="R61" s="160"/>
      <c r="S61" s="160"/>
      <c r="T61" s="160"/>
      <c r="U61" s="160" t="s">
        <v>301</v>
      </c>
      <c r="V61" s="160"/>
      <c r="W61" s="160" t="s">
        <v>456</v>
      </c>
      <c r="X61" s="160"/>
      <c r="Y61" s="160"/>
      <c r="Z61" s="160"/>
      <c r="AA61" s="160"/>
      <c r="AB61" s="160"/>
      <c r="AC61" s="161"/>
      <c r="AD61" s="159" t="s">
        <v>497</v>
      </c>
      <c r="AE61" s="162"/>
      <c r="AF61" s="162"/>
      <c r="AG61" s="162"/>
      <c r="AH61" s="162"/>
      <c r="AI61" s="162"/>
      <c r="AJ61" s="163"/>
    </row>
    <row r="62" spans="2:36" ht="17.25" x14ac:dyDescent="0.15">
      <c r="B62" s="114">
        <v>30</v>
      </c>
      <c r="C62" s="115"/>
      <c r="D62" s="103" t="s">
        <v>458</v>
      </c>
      <c r="E62" s="104"/>
      <c r="F62" s="104"/>
      <c r="G62" s="104"/>
      <c r="H62" s="105"/>
      <c r="I62" s="125" t="s">
        <v>311</v>
      </c>
      <c r="J62" s="115"/>
      <c r="K62" s="125"/>
      <c r="L62" s="115"/>
      <c r="M62" s="148" t="s">
        <v>586</v>
      </c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50"/>
      <c r="AD62" s="151" t="s">
        <v>509</v>
      </c>
      <c r="AE62" s="152"/>
      <c r="AF62" s="152"/>
      <c r="AG62" s="152"/>
      <c r="AH62" s="152"/>
      <c r="AI62" s="151" t="s">
        <v>493</v>
      </c>
      <c r="AJ62" s="153"/>
    </row>
    <row r="63" spans="2:36" ht="18" thickBot="1" x14ac:dyDescent="0.2">
      <c r="B63" s="154"/>
      <c r="C63" s="155"/>
      <c r="D63" s="164" t="s">
        <v>459</v>
      </c>
      <c r="E63" s="165"/>
      <c r="F63" s="165"/>
      <c r="G63" s="165"/>
      <c r="H63" s="166"/>
      <c r="I63" s="156">
        <v>59</v>
      </c>
      <c r="J63" s="157"/>
      <c r="K63" s="158" t="s">
        <v>487</v>
      </c>
      <c r="L63" s="157"/>
      <c r="M63" s="159" t="s">
        <v>300</v>
      </c>
      <c r="N63" s="160"/>
      <c r="O63" s="160" t="s">
        <v>460</v>
      </c>
      <c r="P63" s="160"/>
      <c r="Q63" s="160"/>
      <c r="R63" s="160"/>
      <c r="S63" s="160"/>
      <c r="T63" s="160"/>
      <c r="U63" s="160" t="s">
        <v>301</v>
      </c>
      <c r="V63" s="160"/>
      <c r="W63" s="160" t="s">
        <v>461</v>
      </c>
      <c r="X63" s="160"/>
      <c r="Y63" s="160"/>
      <c r="Z63" s="160"/>
      <c r="AA63" s="160"/>
      <c r="AB63" s="160"/>
      <c r="AC63" s="161"/>
      <c r="AD63" s="159" t="s">
        <v>507</v>
      </c>
      <c r="AE63" s="162"/>
      <c r="AF63" s="162"/>
      <c r="AG63" s="162"/>
      <c r="AH63" s="162"/>
      <c r="AI63" s="162"/>
      <c r="AJ63" s="163"/>
    </row>
    <row r="64" spans="2:36" ht="17.25" x14ac:dyDescent="0.15">
      <c r="B64" s="114">
        <v>31</v>
      </c>
      <c r="C64" s="115"/>
      <c r="D64" s="103" t="s">
        <v>608</v>
      </c>
      <c r="E64" s="104"/>
      <c r="F64" s="104"/>
      <c r="G64" s="104"/>
      <c r="H64" s="105"/>
      <c r="I64" s="125" t="s">
        <v>311</v>
      </c>
      <c r="J64" s="115"/>
      <c r="K64" s="125"/>
      <c r="L64" s="115"/>
      <c r="M64" s="148" t="s">
        <v>587</v>
      </c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50"/>
      <c r="AD64" s="151" t="s">
        <v>515</v>
      </c>
      <c r="AE64" s="152"/>
      <c r="AF64" s="152"/>
      <c r="AG64" s="152"/>
      <c r="AH64" s="152"/>
      <c r="AI64" s="151" t="s">
        <v>493</v>
      </c>
      <c r="AJ64" s="153"/>
    </row>
    <row r="65" spans="2:36" ht="18" thickBot="1" x14ac:dyDescent="0.2">
      <c r="B65" s="154"/>
      <c r="C65" s="155"/>
      <c r="D65" s="164" t="s">
        <v>484</v>
      </c>
      <c r="E65" s="165"/>
      <c r="F65" s="165"/>
      <c r="G65" s="165"/>
      <c r="H65" s="166"/>
      <c r="I65" s="156">
        <v>56</v>
      </c>
      <c r="J65" s="157"/>
      <c r="K65" s="158" t="s">
        <v>511</v>
      </c>
      <c r="L65" s="157"/>
      <c r="M65" s="159" t="s">
        <v>300</v>
      </c>
      <c r="N65" s="160"/>
      <c r="O65" s="160" t="s">
        <v>481</v>
      </c>
      <c r="P65" s="160"/>
      <c r="Q65" s="160"/>
      <c r="R65" s="160"/>
      <c r="S65" s="160"/>
      <c r="T65" s="160"/>
      <c r="U65" s="160" t="s">
        <v>301</v>
      </c>
      <c r="V65" s="160"/>
      <c r="W65" s="160" t="s">
        <v>482</v>
      </c>
      <c r="X65" s="160"/>
      <c r="Y65" s="160"/>
      <c r="Z65" s="160"/>
      <c r="AA65" s="160"/>
      <c r="AB65" s="160"/>
      <c r="AC65" s="161"/>
      <c r="AD65" s="159" t="s">
        <v>513</v>
      </c>
      <c r="AE65" s="162"/>
      <c r="AF65" s="162"/>
      <c r="AG65" s="162"/>
      <c r="AH65" s="162"/>
      <c r="AI65" s="162"/>
      <c r="AJ65" s="163"/>
    </row>
  </sheetData>
  <mergeCells count="509">
    <mergeCell ref="M58:AC58"/>
    <mergeCell ref="AD58:AH58"/>
    <mergeCell ref="AI58:AJ58"/>
    <mergeCell ref="M56:AC56"/>
    <mergeCell ref="AD56:AH56"/>
    <mergeCell ref="AI64:AJ64"/>
    <mergeCell ref="D65:H65"/>
    <mergeCell ref="M65:N65"/>
    <mergeCell ref="O65:T65"/>
    <mergeCell ref="U65:V65"/>
    <mergeCell ref="W65:AC65"/>
    <mergeCell ref="AD65:AJ65"/>
    <mergeCell ref="AI60:AJ60"/>
    <mergeCell ref="D61:H61"/>
    <mergeCell ref="M61:N61"/>
    <mergeCell ref="O61:T61"/>
    <mergeCell ref="U61:V61"/>
    <mergeCell ref="W61:AC61"/>
    <mergeCell ref="AD61:AJ61"/>
    <mergeCell ref="D62:H62"/>
    <mergeCell ref="M62:AC62"/>
    <mergeCell ref="AD62:AH62"/>
    <mergeCell ref="AI62:AJ62"/>
    <mergeCell ref="M63:N63"/>
    <mergeCell ref="M54:AC54"/>
    <mergeCell ref="AD54:AH54"/>
    <mergeCell ref="AI54:AJ54"/>
    <mergeCell ref="M52:AC52"/>
    <mergeCell ref="AD52:AH52"/>
    <mergeCell ref="AI56:AJ56"/>
    <mergeCell ref="D57:H57"/>
    <mergeCell ref="M57:N57"/>
    <mergeCell ref="O57:T57"/>
    <mergeCell ref="U57:V57"/>
    <mergeCell ref="W57:AC57"/>
    <mergeCell ref="AD57:AJ57"/>
    <mergeCell ref="M50:AC50"/>
    <mergeCell ref="AD50:AH50"/>
    <mergeCell ref="AI50:AJ50"/>
    <mergeCell ref="M48:AC48"/>
    <mergeCell ref="AD48:AH48"/>
    <mergeCell ref="AI52:AJ52"/>
    <mergeCell ref="D53:H53"/>
    <mergeCell ref="M53:N53"/>
    <mergeCell ref="O53:T53"/>
    <mergeCell ref="U53:V53"/>
    <mergeCell ref="W53:AC53"/>
    <mergeCell ref="AD53:AJ53"/>
    <mergeCell ref="M46:AC46"/>
    <mergeCell ref="AD46:AH46"/>
    <mergeCell ref="AI46:AJ46"/>
    <mergeCell ref="M44:AC44"/>
    <mergeCell ref="AD44:AH44"/>
    <mergeCell ref="AI48:AJ48"/>
    <mergeCell ref="D49:H49"/>
    <mergeCell ref="M49:N49"/>
    <mergeCell ref="O49:T49"/>
    <mergeCell ref="U49:V49"/>
    <mergeCell ref="W49:AC49"/>
    <mergeCell ref="AD49:AJ49"/>
    <mergeCell ref="M42:AC42"/>
    <mergeCell ref="AD42:AH42"/>
    <mergeCell ref="AI42:AJ42"/>
    <mergeCell ref="M40:AC40"/>
    <mergeCell ref="AD40:AH40"/>
    <mergeCell ref="AI44:AJ44"/>
    <mergeCell ref="D45:H45"/>
    <mergeCell ref="M45:N45"/>
    <mergeCell ref="O45:T45"/>
    <mergeCell ref="U45:V45"/>
    <mergeCell ref="W45:AC45"/>
    <mergeCell ref="AD45:AJ45"/>
    <mergeCell ref="M38:AC38"/>
    <mergeCell ref="AD38:AH38"/>
    <mergeCell ref="AI38:AJ38"/>
    <mergeCell ref="M36:AC36"/>
    <mergeCell ref="AD36:AH36"/>
    <mergeCell ref="AI40:AJ40"/>
    <mergeCell ref="D41:H41"/>
    <mergeCell ref="M41:N41"/>
    <mergeCell ref="O41:T41"/>
    <mergeCell ref="U41:V41"/>
    <mergeCell ref="W41:AC41"/>
    <mergeCell ref="AD41:AJ41"/>
    <mergeCell ref="M34:AC34"/>
    <mergeCell ref="AD34:AH34"/>
    <mergeCell ref="AI34:AJ34"/>
    <mergeCell ref="M32:AC32"/>
    <mergeCell ref="AD32:AH32"/>
    <mergeCell ref="AI36:AJ36"/>
    <mergeCell ref="D37:H37"/>
    <mergeCell ref="M37:N37"/>
    <mergeCell ref="O37:T37"/>
    <mergeCell ref="U37:V37"/>
    <mergeCell ref="W37:AC37"/>
    <mergeCell ref="AD37:AJ37"/>
    <mergeCell ref="M30:AC30"/>
    <mergeCell ref="AD30:AH30"/>
    <mergeCell ref="AI30:AJ30"/>
    <mergeCell ref="M28:AC28"/>
    <mergeCell ref="AD28:AH28"/>
    <mergeCell ref="AI32:AJ32"/>
    <mergeCell ref="D33:H33"/>
    <mergeCell ref="M33:N33"/>
    <mergeCell ref="O33:T33"/>
    <mergeCell ref="U33:V33"/>
    <mergeCell ref="W33:AC33"/>
    <mergeCell ref="AD33:AJ33"/>
    <mergeCell ref="M26:AC26"/>
    <mergeCell ref="AD26:AH26"/>
    <mergeCell ref="AI26:AJ26"/>
    <mergeCell ref="M24:AC24"/>
    <mergeCell ref="AD24:AH24"/>
    <mergeCell ref="AI28:AJ28"/>
    <mergeCell ref="D29:H29"/>
    <mergeCell ref="M29:N29"/>
    <mergeCell ref="O29:T29"/>
    <mergeCell ref="U29:V29"/>
    <mergeCell ref="W29:AC29"/>
    <mergeCell ref="AD29:AJ29"/>
    <mergeCell ref="M22:AC22"/>
    <mergeCell ref="AD22:AH22"/>
    <mergeCell ref="AI22:AJ22"/>
    <mergeCell ref="M20:AC20"/>
    <mergeCell ref="AD20:AH20"/>
    <mergeCell ref="AI24:AJ24"/>
    <mergeCell ref="D25:H25"/>
    <mergeCell ref="M25:N25"/>
    <mergeCell ref="O25:T25"/>
    <mergeCell ref="U25:V25"/>
    <mergeCell ref="W25:AC25"/>
    <mergeCell ref="AD25:AJ25"/>
    <mergeCell ref="M18:AC18"/>
    <mergeCell ref="AD18:AH18"/>
    <mergeCell ref="AI18:AJ18"/>
    <mergeCell ref="M16:AC16"/>
    <mergeCell ref="AD16:AH16"/>
    <mergeCell ref="AI20:AJ20"/>
    <mergeCell ref="D21:H21"/>
    <mergeCell ref="M21:N21"/>
    <mergeCell ref="O21:T21"/>
    <mergeCell ref="U21:V21"/>
    <mergeCell ref="W21:AC21"/>
    <mergeCell ref="AD21:AJ21"/>
    <mergeCell ref="AD9:AJ9"/>
    <mergeCell ref="D10:H10"/>
    <mergeCell ref="M10:AC10"/>
    <mergeCell ref="AD10:AH10"/>
    <mergeCell ref="AI10:AJ10"/>
    <mergeCell ref="K10:L10"/>
    <mergeCell ref="AI16:AJ16"/>
    <mergeCell ref="D17:H17"/>
    <mergeCell ref="M17:N17"/>
    <mergeCell ref="O17:T17"/>
    <mergeCell ref="U17:V17"/>
    <mergeCell ref="W17:AC17"/>
    <mergeCell ref="AD17:AJ17"/>
    <mergeCell ref="AD11:AJ11"/>
    <mergeCell ref="AI12:AJ12"/>
    <mergeCell ref="M13:N13"/>
    <mergeCell ref="O13:T13"/>
    <mergeCell ref="U13:V13"/>
    <mergeCell ref="W13:AC13"/>
    <mergeCell ref="AD13:AJ13"/>
    <mergeCell ref="M14:AC14"/>
    <mergeCell ref="AD14:AH14"/>
    <mergeCell ref="AI14:AJ14"/>
    <mergeCell ref="M12:AC12"/>
    <mergeCell ref="B65:C65"/>
    <mergeCell ref="I65:J65"/>
    <mergeCell ref="K65:L65"/>
    <mergeCell ref="B64:C64"/>
    <mergeCell ref="I64:J64"/>
    <mergeCell ref="K64:L64"/>
    <mergeCell ref="B63:C63"/>
    <mergeCell ref="I63:J63"/>
    <mergeCell ref="K63:L63"/>
    <mergeCell ref="D63:H63"/>
    <mergeCell ref="D64:H64"/>
    <mergeCell ref="AD64:AH64"/>
    <mergeCell ref="B62:C62"/>
    <mergeCell ref="I62:J62"/>
    <mergeCell ref="K62:L62"/>
    <mergeCell ref="B61:C61"/>
    <mergeCell ref="I61:J61"/>
    <mergeCell ref="K61:L61"/>
    <mergeCell ref="B60:C60"/>
    <mergeCell ref="I60:J60"/>
    <mergeCell ref="K60:L60"/>
    <mergeCell ref="D60:H60"/>
    <mergeCell ref="M60:AC60"/>
    <mergeCell ref="AD60:AH60"/>
    <mergeCell ref="O63:T63"/>
    <mergeCell ref="U63:V63"/>
    <mergeCell ref="W63:AC63"/>
    <mergeCell ref="AD63:AJ63"/>
    <mergeCell ref="M64:AC64"/>
    <mergeCell ref="B59:C59"/>
    <mergeCell ref="I59:J59"/>
    <mergeCell ref="K59:L59"/>
    <mergeCell ref="D59:H59"/>
    <mergeCell ref="M59:N59"/>
    <mergeCell ref="O59:T59"/>
    <mergeCell ref="U59:V59"/>
    <mergeCell ref="W59:AC59"/>
    <mergeCell ref="AD59:AJ59"/>
    <mergeCell ref="B58:C58"/>
    <mergeCell ref="I58:J58"/>
    <mergeCell ref="K58:L58"/>
    <mergeCell ref="B57:C57"/>
    <mergeCell ref="I57:J57"/>
    <mergeCell ref="K57:L57"/>
    <mergeCell ref="B56:C56"/>
    <mergeCell ref="I56:J56"/>
    <mergeCell ref="K56:L56"/>
    <mergeCell ref="D56:H56"/>
    <mergeCell ref="D58:H58"/>
    <mergeCell ref="B55:C55"/>
    <mergeCell ref="I55:J55"/>
    <mergeCell ref="K55:L55"/>
    <mergeCell ref="D55:H55"/>
    <mergeCell ref="M55:N55"/>
    <mergeCell ref="O55:T55"/>
    <mergeCell ref="U55:V55"/>
    <mergeCell ref="W55:AC55"/>
    <mergeCell ref="AD55:AJ55"/>
    <mergeCell ref="B54:C54"/>
    <mergeCell ref="I54:J54"/>
    <mergeCell ref="K54:L54"/>
    <mergeCell ref="B53:C53"/>
    <mergeCell ref="I53:J53"/>
    <mergeCell ref="K53:L53"/>
    <mergeCell ref="B52:C52"/>
    <mergeCell ref="I52:J52"/>
    <mergeCell ref="K52:L52"/>
    <mergeCell ref="D52:H52"/>
    <mergeCell ref="D54:H54"/>
    <mergeCell ref="B51:C51"/>
    <mergeCell ref="I51:J51"/>
    <mergeCell ref="K51:L51"/>
    <mergeCell ref="D51:H51"/>
    <mergeCell ref="M51:N51"/>
    <mergeCell ref="O51:T51"/>
    <mergeCell ref="U51:V51"/>
    <mergeCell ref="W51:AC51"/>
    <mergeCell ref="AD51:AJ51"/>
    <mergeCell ref="B50:C50"/>
    <mergeCell ref="I50:J50"/>
    <mergeCell ref="K50:L50"/>
    <mergeCell ref="B49:C49"/>
    <mergeCell ref="I49:J49"/>
    <mergeCell ref="K49:L49"/>
    <mergeCell ref="B48:C48"/>
    <mergeCell ref="I48:J48"/>
    <mergeCell ref="K48:L48"/>
    <mergeCell ref="D48:H48"/>
    <mergeCell ref="D50:H50"/>
    <mergeCell ref="B47:C47"/>
    <mergeCell ref="I47:J47"/>
    <mergeCell ref="K47:L47"/>
    <mergeCell ref="D47:H47"/>
    <mergeCell ref="M47:N47"/>
    <mergeCell ref="O47:T47"/>
    <mergeCell ref="U47:V47"/>
    <mergeCell ref="W47:AC47"/>
    <mergeCell ref="AD47:AJ47"/>
    <mergeCell ref="B46:C46"/>
    <mergeCell ref="I46:J46"/>
    <mergeCell ref="K46:L46"/>
    <mergeCell ref="B45:C45"/>
    <mergeCell ref="I45:J45"/>
    <mergeCell ref="K45:L45"/>
    <mergeCell ref="B44:C44"/>
    <mergeCell ref="I44:J44"/>
    <mergeCell ref="K44:L44"/>
    <mergeCell ref="D44:H44"/>
    <mergeCell ref="D46:H46"/>
    <mergeCell ref="B43:C43"/>
    <mergeCell ref="I43:J43"/>
    <mergeCell ref="K43:L43"/>
    <mergeCell ref="D43:H43"/>
    <mergeCell ref="M43:N43"/>
    <mergeCell ref="O43:T43"/>
    <mergeCell ref="U43:V43"/>
    <mergeCell ref="W43:AC43"/>
    <mergeCell ref="AD43:AJ43"/>
    <mergeCell ref="B42:C42"/>
    <mergeCell ref="I42:J42"/>
    <mergeCell ref="K42:L42"/>
    <mergeCell ref="B41:C41"/>
    <mergeCell ref="I41:J41"/>
    <mergeCell ref="K41:L41"/>
    <mergeCell ref="B40:C40"/>
    <mergeCell ref="I40:J40"/>
    <mergeCell ref="K40:L40"/>
    <mergeCell ref="D40:H40"/>
    <mergeCell ref="D42:H42"/>
    <mergeCell ref="B39:C39"/>
    <mergeCell ref="I39:J39"/>
    <mergeCell ref="K39:L39"/>
    <mergeCell ref="D39:H39"/>
    <mergeCell ref="M39:N39"/>
    <mergeCell ref="O39:T39"/>
    <mergeCell ref="U39:V39"/>
    <mergeCell ref="W39:AC39"/>
    <mergeCell ref="AD39:AJ39"/>
    <mergeCell ref="B38:C38"/>
    <mergeCell ref="I38:J38"/>
    <mergeCell ref="K38:L38"/>
    <mergeCell ref="B37:C37"/>
    <mergeCell ref="I37:J37"/>
    <mergeCell ref="K37:L37"/>
    <mergeCell ref="B36:C36"/>
    <mergeCell ref="I36:J36"/>
    <mergeCell ref="K36:L36"/>
    <mergeCell ref="D36:H36"/>
    <mergeCell ref="D38:H38"/>
    <mergeCell ref="B35:C35"/>
    <mergeCell ref="I35:J35"/>
    <mergeCell ref="K35:L35"/>
    <mergeCell ref="D35:H35"/>
    <mergeCell ref="M35:N35"/>
    <mergeCell ref="O35:T35"/>
    <mergeCell ref="U35:V35"/>
    <mergeCell ref="W35:AC35"/>
    <mergeCell ref="AD35:AJ35"/>
    <mergeCell ref="B34:C34"/>
    <mergeCell ref="I34:J34"/>
    <mergeCell ref="K34:L34"/>
    <mergeCell ref="B33:C33"/>
    <mergeCell ref="I33:J33"/>
    <mergeCell ref="K33:L33"/>
    <mergeCell ref="B32:C32"/>
    <mergeCell ref="I32:J32"/>
    <mergeCell ref="K32:L32"/>
    <mergeCell ref="D32:H32"/>
    <mergeCell ref="D34:H34"/>
    <mergeCell ref="B31:C31"/>
    <mergeCell ref="I31:J31"/>
    <mergeCell ref="K31:L31"/>
    <mergeCell ref="D31:H31"/>
    <mergeCell ref="M31:N31"/>
    <mergeCell ref="O31:T31"/>
    <mergeCell ref="U31:V31"/>
    <mergeCell ref="W31:AC31"/>
    <mergeCell ref="AD31:AJ31"/>
    <mergeCell ref="B30:C30"/>
    <mergeCell ref="I30:J30"/>
    <mergeCell ref="K30:L30"/>
    <mergeCell ref="B29:C29"/>
    <mergeCell ref="I29:J29"/>
    <mergeCell ref="K29:L29"/>
    <mergeCell ref="B28:C28"/>
    <mergeCell ref="I28:J28"/>
    <mergeCell ref="K28:L28"/>
    <mergeCell ref="D28:H28"/>
    <mergeCell ref="D30:H30"/>
    <mergeCell ref="B27:C27"/>
    <mergeCell ref="I27:J27"/>
    <mergeCell ref="K27:L27"/>
    <mergeCell ref="D27:H27"/>
    <mergeCell ref="M27:N27"/>
    <mergeCell ref="O27:T27"/>
    <mergeCell ref="U27:V27"/>
    <mergeCell ref="W27:AC27"/>
    <mergeCell ref="AD27:AJ27"/>
    <mergeCell ref="B26:C26"/>
    <mergeCell ref="I26:J26"/>
    <mergeCell ref="K26:L26"/>
    <mergeCell ref="B25:C25"/>
    <mergeCell ref="I25:J25"/>
    <mergeCell ref="K25:L25"/>
    <mergeCell ref="B24:C24"/>
    <mergeCell ref="I24:J24"/>
    <mergeCell ref="K24:L24"/>
    <mergeCell ref="D24:H24"/>
    <mergeCell ref="D26:H26"/>
    <mergeCell ref="B23:C23"/>
    <mergeCell ref="I23:J23"/>
    <mergeCell ref="K23:L23"/>
    <mergeCell ref="D23:H23"/>
    <mergeCell ref="M23:N23"/>
    <mergeCell ref="O23:T23"/>
    <mergeCell ref="U23:V23"/>
    <mergeCell ref="W23:AC23"/>
    <mergeCell ref="AD23:AJ23"/>
    <mergeCell ref="B22:C22"/>
    <mergeCell ref="I22:J22"/>
    <mergeCell ref="K22:L22"/>
    <mergeCell ref="B21:C21"/>
    <mergeCell ref="I21:J21"/>
    <mergeCell ref="K21:L21"/>
    <mergeCell ref="B20:C20"/>
    <mergeCell ref="I20:J20"/>
    <mergeCell ref="K20:L20"/>
    <mergeCell ref="D20:H20"/>
    <mergeCell ref="D22:H22"/>
    <mergeCell ref="B19:C19"/>
    <mergeCell ref="I19:J19"/>
    <mergeCell ref="K19:L19"/>
    <mergeCell ref="D19:H19"/>
    <mergeCell ref="M19:N19"/>
    <mergeCell ref="O19:T19"/>
    <mergeCell ref="U19:V19"/>
    <mergeCell ref="W19:AC19"/>
    <mergeCell ref="AD19:AJ19"/>
    <mergeCell ref="B18:C18"/>
    <mergeCell ref="I18:J18"/>
    <mergeCell ref="K18:L18"/>
    <mergeCell ref="B17:C17"/>
    <mergeCell ref="I17:J17"/>
    <mergeCell ref="K17:L17"/>
    <mergeCell ref="B16:C16"/>
    <mergeCell ref="I16:J16"/>
    <mergeCell ref="K16:L16"/>
    <mergeCell ref="D16:H16"/>
    <mergeCell ref="D18:H18"/>
    <mergeCell ref="B15:C15"/>
    <mergeCell ref="I15:J15"/>
    <mergeCell ref="K15:L15"/>
    <mergeCell ref="D15:H15"/>
    <mergeCell ref="M15:N15"/>
    <mergeCell ref="O15:T15"/>
    <mergeCell ref="U15:V15"/>
    <mergeCell ref="W15:AC15"/>
    <mergeCell ref="AD15:AJ15"/>
    <mergeCell ref="B14:C14"/>
    <mergeCell ref="I14:J14"/>
    <mergeCell ref="K14:L14"/>
    <mergeCell ref="B13:C13"/>
    <mergeCell ref="I13:J13"/>
    <mergeCell ref="K13:L13"/>
    <mergeCell ref="B12:C12"/>
    <mergeCell ref="I12:J12"/>
    <mergeCell ref="K12:L12"/>
    <mergeCell ref="D12:H12"/>
    <mergeCell ref="D13:H13"/>
    <mergeCell ref="D14:H14"/>
    <mergeCell ref="AD12:AH12"/>
    <mergeCell ref="B11:C11"/>
    <mergeCell ref="I11:J11"/>
    <mergeCell ref="K11:L11"/>
    <mergeCell ref="D11:H11"/>
    <mergeCell ref="M11:N11"/>
    <mergeCell ref="O11:T11"/>
    <mergeCell ref="U11:V11"/>
    <mergeCell ref="W11:AC11"/>
    <mergeCell ref="B8:C8"/>
    <mergeCell ref="B9:C9"/>
    <mergeCell ref="I9:J9"/>
    <mergeCell ref="K9:L9"/>
    <mergeCell ref="D9:H9"/>
    <mergeCell ref="M9:N9"/>
    <mergeCell ref="O9:T9"/>
    <mergeCell ref="U9:V9"/>
    <mergeCell ref="W9:AC9"/>
    <mergeCell ref="AD6:AH6"/>
    <mergeCell ref="B10:C10"/>
    <mergeCell ref="I10:J10"/>
    <mergeCell ref="I8:J8"/>
    <mergeCell ref="K8:L8"/>
    <mergeCell ref="D8:H8"/>
    <mergeCell ref="M8:AC8"/>
    <mergeCell ref="AD8:AH8"/>
    <mergeCell ref="AI6:AJ6"/>
    <mergeCell ref="D7:H7"/>
    <mergeCell ref="M7:N7"/>
    <mergeCell ref="O7:T7"/>
    <mergeCell ref="U7:V7"/>
    <mergeCell ref="W7:AC7"/>
    <mergeCell ref="AD7:AJ7"/>
    <mergeCell ref="B7:C7"/>
    <mergeCell ref="I7:J7"/>
    <mergeCell ref="K7:L7"/>
    <mergeCell ref="B6:C6"/>
    <mergeCell ref="I6:J6"/>
    <mergeCell ref="K6:L6"/>
    <mergeCell ref="D6:H6"/>
    <mergeCell ref="M6:AC6"/>
    <mergeCell ref="AI8:AJ8"/>
    <mergeCell ref="B5:C5"/>
    <mergeCell ref="I5:J5"/>
    <mergeCell ref="K5:L5"/>
    <mergeCell ref="D5:H5"/>
    <mergeCell ref="M5:N5"/>
    <mergeCell ref="O5:T5"/>
    <mergeCell ref="U5:V5"/>
    <mergeCell ref="W5:AC5"/>
    <mergeCell ref="AD5:AJ5"/>
    <mergeCell ref="AF1:AJ1"/>
    <mergeCell ref="B3:C3"/>
    <mergeCell ref="I3:J3"/>
    <mergeCell ref="K3:L3"/>
    <mergeCell ref="M3:AC3"/>
    <mergeCell ref="AD3:AJ3"/>
    <mergeCell ref="B4:C4"/>
    <mergeCell ref="I4:J4"/>
    <mergeCell ref="K4:L4"/>
    <mergeCell ref="M4:AC4"/>
    <mergeCell ref="B1:AC1"/>
    <mergeCell ref="B2:C2"/>
    <mergeCell ref="D2:H3"/>
    <mergeCell ref="I2:J2"/>
    <mergeCell ref="K2:L2"/>
    <mergeCell ref="M2:AC2"/>
    <mergeCell ref="AD2:AJ2"/>
    <mergeCell ref="D4:H4"/>
    <mergeCell ref="AD4:AH4"/>
    <mergeCell ref="AI4:AJ4"/>
  </mergeCells>
  <phoneticPr fontId="2"/>
  <pageMargins left="0.25" right="0.25" top="0.75" bottom="0.75" header="0.3" footer="0.3"/>
  <pageSetup paperSize="9" scale="7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67"/>
  <sheetViews>
    <sheetView topLeftCell="S13" workbookViewId="0">
      <selection activeCell="AT28" sqref="AT28"/>
    </sheetView>
  </sheetViews>
  <sheetFormatPr defaultColWidth="2.75" defaultRowHeight="13.5" x14ac:dyDescent="0.15"/>
  <cols>
    <col min="23" max="23" width="3.5" customWidth="1"/>
    <col min="43" max="43" width="15.625" bestFit="1" customWidth="1"/>
    <col min="44" max="44" width="6.75" bestFit="1" customWidth="1"/>
    <col min="46" max="46" width="18.875" customWidth="1"/>
    <col min="47" max="47" width="17.625" customWidth="1"/>
    <col min="48" max="48" width="16.5" customWidth="1"/>
    <col min="53" max="53" width="14.375" bestFit="1" customWidth="1"/>
  </cols>
  <sheetData>
    <row r="1" spans="1:60" x14ac:dyDescent="0.15">
      <c r="W1" s="11">
        <f ca="1">TODAY()</f>
        <v>44650</v>
      </c>
      <c r="BD1" s="5"/>
    </row>
    <row r="2" spans="1:60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BD2" s="5"/>
    </row>
    <row r="3" spans="1:60" ht="24.75" thickBot="1" x14ac:dyDescent="0.25">
      <c r="A3" s="183" t="s">
        <v>611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5">
        <f ca="1">TODAY()</f>
        <v>44650</v>
      </c>
      <c r="X3" s="186"/>
      <c r="Y3" s="186"/>
      <c r="Z3" s="186"/>
      <c r="AA3" s="5"/>
      <c r="AB3" s="5"/>
      <c r="AC3" s="5"/>
      <c r="AD3" s="5"/>
      <c r="AE3" s="5"/>
      <c r="AP3" s="11">
        <f ca="1">TODAY()</f>
        <v>44650</v>
      </c>
      <c r="AS3" s="10"/>
      <c r="BA3" s="11">
        <f ca="1">TODAY()</f>
        <v>44650</v>
      </c>
      <c r="BB3" s="5"/>
      <c r="BC3" s="5"/>
      <c r="BD3" s="5"/>
      <c r="BE3" s="5"/>
      <c r="BF3" s="5"/>
      <c r="BG3" s="5"/>
      <c r="BH3" s="5"/>
    </row>
    <row r="4" spans="1:60" ht="14.25" x14ac:dyDescent="0.15">
      <c r="A4" s="114" t="s">
        <v>288</v>
      </c>
      <c r="B4" s="115" t="s">
        <v>289</v>
      </c>
      <c r="C4" s="116" t="s">
        <v>290</v>
      </c>
      <c r="D4" s="117"/>
      <c r="E4" s="117"/>
      <c r="F4" s="117"/>
      <c r="G4" s="118"/>
      <c r="H4" s="122" t="s">
        <v>291</v>
      </c>
      <c r="I4" s="123"/>
      <c r="J4" s="122" t="s">
        <v>399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3"/>
      <c r="AA4" s="5"/>
      <c r="AB4" s="5"/>
      <c r="AC4" s="5"/>
      <c r="AD4" s="5"/>
      <c r="AE4" s="2"/>
      <c r="AF4" s="2"/>
      <c r="AG4" s="2" t="s">
        <v>34</v>
      </c>
      <c r="AH4" s="2" t="s">
        <v>35</v>
      </c>
      <c r="AI4" s="2"/>
      <c r="AJ4" s="2"/>
      <c r="AK4" s="2" t="s">
        <v>37</v>
      </c>
      <c r="AL4" s="2" t="s">
        <v>36</v>
      </c>
      <c r="AM4" s="2" t="s">
        <v>38</v>
      </c>
      <c r="AN4" s="2" t="s">
        <v>72</v>
      </c>
      <c r="AO4" s="2" t="s">
        <v>45</v>
      </c>
      <c r="AP4" s="2" t="s">
        <v>35</v>
      </c>
      <c r="AQ4" s="2" t="s">
        <v>47</v>
      </c>
      <c r="AR4" s="2" t="s">
        <v>63</v>
      </c>
      <c r="AS4" s="9" t="s">
        <v>48</v>
      </c>
      <c r="AT4" s="2" t="s">
        <v>50</v>
      </c>
      <c r="AU4" s="2" t="s">
        <v>51</v>
      </c>
      <c r="AV4" s="2" t="s">
        <v>66</v>
      </c>
      <c r="AW4" s="2" t="s">
        <v>65</v>
      </c>
      <c r="AX4" s="2"/>
      <c r="AY4" s="2" t="s">
        <v>158</v>
      </c>
      <c r="AZ4" s="2" t="s">
        <v>157</v>
      </c>
      <c r="BA4" s="2" t="s">
        <v>35</v>
      </c>
      <c r="BB4" s="5"/>
      <c r="BC4" s="5"/>
      <c r="BD4" s="5"/>
      <c r="BE4" s="5"/>
      <c r="BF4" s="5"/>
      <c r="BG4" s="5"/>
      <c r="BH4" s="5"/>
    </row>
    <row r="5" spans="1:60" ht="15" thickBot="1" x14ac:dyDescent="0.2">
      <c r="A5" s="128" t="s">
        <v>295</v>
      </c>
      <c r="B5" s="129"/>
      <c r="C5" s="119"/>
      <c r="D5" s="120"/>
      <c r="E5" s="120"/>
      <c r="F5" s="120"/>
      <c r="G5" s="121"/>
      <c r="H5" s="130" t="s">
        <v>610</v>
      </c>
      <c r="I5" s="129"/>
      <c r="J5" s="130" t="s">
        <v>298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29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9"/>
      <c r="AT5" s="2"/>
      <c r="AU5" s="2"/>
      <c r="AV5" s="2"/>
      <c r="AW5" s="2"/>
      <c r="AX5" s="2"/>
      <c r="AY5" s="2"/>
      <c r="AZ5" s="2"/>
      <c r="BA5" s="2"/>
      <c r="BD5" s="5"/>
    </row>
    <row r="6" spans="1:60" ht="14.25" customHeight="1" x14ac:dyDescent="0.15">
      <c r="A6" s="97">
        <f>AG6</f>
        <v>1</v>
      </c>
      <c r="B6" s="98"/>
      <c r="C6" s="178" t="str">
        <f>AH6</f>
        <v>坂本 久善</v>
      </c>
      <c r="D6" s="179"/>
      <c r="E6" s="179"/>
      <c r="F6" s="179"/>
      <c r="G6" s="180"/>
      <c r="H6" s="97" t="str">
        <f>AJ6</f>
        <v>男</v>
      </c>
      <c r="I6" s="98"/>
      <c r="J6" s="99" t="str">
        <f>IF($AU6=0,$AT6,$AU6)</f>
        <v>h-s-qchan999@docomo.ne.jp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1"/>
      <c r="AE6" s="2"/>
      <c r="AF6" s="2"/>
      <c r="AG6" s="1">
        <v>1</v>
      </c>
      <c r="AH6" s="4" t="s">
        <v>0</v>
      </c>
      <c r="AI6" s="4" t="s">
        <v>91</v>
      </c>
      <c r="AJ6" s="1" t="s">
        <v>44</v>
      </c>
      <c r="AK6" s="4" t="s">
        <v>25</v>
      </c>
      <c r="AL6" s="1" t="s">
        <v>19</v>
      </c>
      <c r="AM6" s="1" t="s">
        <v>22</v>
      </c>
      <c r="AN6" s="1" t="s">
        <v>22</v>
      </c>
      <c r="AO6" s="1" t="s">
        <v>8</v>
      </c>
      <c r="AP6" s="4" t="str">
        <f>AH6</f>
        <v>坂本 久善</v>
      </c>
      <c r="AQ6" s="7">
        <v>16838</v>
      </c>
      <c r="AR6" s="8">
        <f ca="1">DATEDIF(AQ6,$W$1,"Y")</f>
        <v>76</v>
      </c>
      <c r="AS6" s="9" t="s">
        <v>49</v>
      </c>
      <c r="AT6" s="1" t="s">
        <v>7</v>
      </c>
      <c r="AU6" s="1" t="s">
        <v>9</v>
      </c>
      <c r="AV6" s="1" t="s">
        <v>93</v>
      </c>
      <c r="AW6" s="1" t="s">
        <v>109</v>
      </c>
      <c r="AX6" s="1" t="s">
        <v>278</v>
      </c>
      <c r="AY6" s="1"/>
      <c r="AZ6" s="1" t="s">
        <v>62</v>
      </c>
      <c r="BA6" s="4" t="str">
        <f t="shared" ref="BA6" si="0">AH6</f>
        <v>坂本 久善</v>
      </c>
      <c r="BD6" s="5"/>
    </row>
    <row r="7" spans="1:60" ht="14.25" customHeight="1" thickBot="1" x14ac:dyDescent="0.2">
      <c r="A7" s="89"/>
      <c r="B7" s="112"/>
      <c r="C7" s="169" t="str">
        <f>AI6</f>
        <v>ｻｶﾓﾄ ﾋｻﾖｼ</v>
      </c>
      <c r="D7" s="170"/>
      <c r="E7" s="170"/>
      <c r="F7" s="170"/>
      <c r="G7" s="171"/>
      <c r="H7" s="181">
        <f ca="1">AR6</f>
        <v>76</v>
      </c>
      <c r="I7" s="182"/>
      <c r="J7" s="90" t="s">
        <v>300</v>
      </c>
      <c r="K7" s="91"/>
      <c r="L7" s="91" t="str">
        <f>AM6</f>
        <v>042-378-6077</v>
      </c>
      <c r="M7" s="91"/>
      <c r="N7" s="91"/>
      <c r="O7" s="91"/>
      <c r="P7" s="91"/>
      <c r="Q7" s="91"/>
      <c r="R7" s="91" t="s">
        <v>301</v>
      </c>
      <c r="S7" s="91"/>
      <c r="T7" s="91" t="str">
        <f>AO6</f>
        <v>090-7223-2017</v>
      </c>
      <c r="U7" s="91"/>
      <c r="V7" s="91"/>
      <c r="W7" s="91"/>
      <c r="X7" s="91"/>
      <c r="Y7" s="91"/>
      <c r="Z7" s="92"/>
      <c r="AE7" s="2"/>
      <c r="AF7" s="2"/>
      <c r="BD7" s="5"/>
    </row>
    <row r="8" spans="1:60" ht="14.25" customHeight="1" x14ac:dyDescent="0.15">
      <c r="A8" s="95">
        <f>AG8</f>
        <v>2</v>
      </c>
      <c r="B8" s="96"/>
      <c r="C8" s="178" t="str">
        <f>AH8</f>
        <v>鳥本 喜英</v>
      </c>
      <c r="D8" s="179"/>
      <c r="E8" s="179"/>
      <c r="F8" s="179"/>
      <c r="G8" s="180"/>
      <c r="H8" s="168" t="str">
        <f>AJ8</f>
        <v>男</v>
      </c>
      <c r="I8" s="96"/>
      <c r="J8" s="99" t="str">
        <f>AU8</f>
        <v>nobtorimoto@ezweb.ne.jp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1"/>
      <c r="AE8" s="2"/>
      <c r="AF8" s="2"/>
      <c r="AG8" s="1">
        <v>2</v>
      </c>
      <c r="AH8" s="4" t="s">
        <v>1</v>
      </c>
      <c r="AI8" s="4" t="s">
        <v>69</v>
      </c>
      <c r="AJ8" s="1" t="s">
        <v>44</v>
      </c>
      <c r="AK8" s="4" t="s">
        <v>28</v>
      </c>
      <c r="AL8" s="1" t="s">
        <v>20</v>
      </c>
      <c r="AM8" s="1" t="s">
        <v>23</v>
      </c>
      <c r="AN8" s="1" t="s">
        <v>23</v>
      </c>
      <c r="AO8" s="1" t="s">
        <v>10</v>
      </c>
      <c r="AP8" s="4" t="str">
        <f>AH8</f>
        <v>鳥本 喜英</v>
      </c>
      <c r="AQ8" s="7">
        <v>16082</v>
      </c>
      <c r="AR8" s="8">
        <f ca="1">DATEDIF(AQ8,$W$1,"Y")</f>
        <v>78</v>
      </c>
      <c r="AS8" s="9" t="s">
        <v>49</v>
      </c>
      <c r="AT8" t="s">
        <v>196</v>
      </c>
      <c r="AU8" s="1" t="s">
        <v>11</v>
      </c>
      <c r="AV8" s="1" t="s">
        <v>23</v>
      </c>
      <c r="AW8" s="1" t="s">
        <v>110</v>
      </c>
      <c r="AX8" s="1" t="s">
        <v>278</v>
      </c>
      <c r="AY8" s="1" t="s">
        <v>67</v>
      </c>
      <c r="AZ8" s="1" t="s">
        <v>67</v>
      </c>
      <c r="BA8" s="4" t="str">
        <f>AH8</f>
        <v>鳥本 喜英</v>
      </c>
      <c r="BD8" s="5"/>
    </row>
    <row r="9" spans="1:60" ht="14.25" customHeight="1" thickBot="1" x14ac:dyDescent="0.2">
      <c r="A9" s="85"/>
      <c r="B9" s="86"/>
      <c r="C9" s="169" t="str">
        <f>AI8</f>
        <v>ﾄﾘﾓﾄ ﾉﾌﾞﾋﾃﾞ</v>
      </c>
      <c r="D9" s="170"/>
      <c r="E9" s="170"/>
      <c r="F9" s="170"/>
      <c r="G9" s="171"/>
      <c r="H9" s="87">
        <f ca="1">AR8</f>
        <v>78</v>
      </c>
      <c r="I9" s="88"/>
      <c r="J9" s="90" t="s">
        <v>302</v>
      </c>
      <c r="K9" s="91"/>
      <c r="L9" s="91" t="str">
        <f>AM8</f>
        <v>042-377-8208</v>
      </c>
      <c r="M9" s="91"/>
      <c r="N9" s="91"/>
      <c r="O9" s="91"/>
      <c r="P9" s="91"/>
      <c r="Q9" s="91"/>
      <c r="R9" s="91" t="s">
        <v>303</v>
      </c>
      <c r="S9" s="91"/>
      <c r="T9" s="91" t="str">
        <f>AO8</f>
        <v>090-9306-9194</v>
      </c>
      <c r="U9" s="91"/>
      <c r="V9" s="91"/>
      <c r="W9" s="91"/>
      <c r="X9" s="91"/>
      <c r="Y9" s="91"/>
      <c r="Z9" s="92"/>
      <c r="AE9" s="2"/>
      <c r="AF9" s="2"/>
      <c r="BD9" s="5"/>
    </row>
    <row r="10" spans="1:60" ht="14.25" customHeight="1" x14ac:dyDescent="0.15">
      <c r="A10" s="95">
        <f>AG10</f>
        <v>3</v>
      </c>
      <c r="B10" s="96"/>
      <c r="C10" s="178" t="str">
        <f>AH10</f>
        <v>三瓶 セツ</v>
      </c>
      <c r="D10" s="179"/>
      <c r="E10" s="179"/>
      <c r="F10" s="179"/>
      <c r="G10" s="180"/>
      <c r="H10" s="168" t="str">
        <f>AJ10</f>
        <v>女</v>
      </c>
      <c r="I10" s="96"/>
      <c r="J10" s="99" t="str">
        <f>AU10</f>
        <v>mnk.mt.s@docomo.ne.jp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  <c r="AE10" s="2"/>
      <c r="AF10" s="2"/>
      <c r="AG10" s="1">
        <v>3</v>
      </c>
      <c r="AH10" s="3" t="s">
        <v>75</v>
      </c>
      <c r="AI10" s="3" t="s">
        <v>76</v>
      </c>
      <c r="AJ10" s="4" t="s">
        <v>24</v>
      </c>
      <c r="AK10" s="4" t="s">
        <v>26</v>
      </c>
      <c r="AL10" s="1" t="s">
        <v>21</v>
      </c>
      <c r="AM10" s="1" t="s">
        <v>12</v>
      </c>
      <c r="AN10" s="1" t="s">
        <v>245</v>
      </c>
      <c r="AO10" s="1" t="s">
        <v>246</v>
      </c>
      <c r="AP10" s="4" t="str">
        <f>AH10</f>
        <v>三瓶 セツ</v>
      </c>
      <c r="AQ10" s="7">
        <v>16309</v>
      </c>
      <c r="AR10" s="8">
        <f ca="1">DATEDIF(AQ10,$W$1,"Y")</f>
        <v>77</v>
      </c>
      <c r="AS10" s="9" t="s">
        <v>49</v>
      </c>
      <c r="AT10" s="1" t="s">
        <v>376</v>
      </c>
      <c r="AU10" s="1" t="s">
        <v>52</v>
      </c>
      <c r="AV10" s="1" t="s">
        <v>247</v>
      </c>
      <c r="AW10" s="3" t="s">
        <v>111</v>
      </c>
      <c r="AX10" s="3" t="s">
        <v>279</v>
      </c>
      <c r="AY10" s="1" t="s">
        <v>62</v>
      </c>
      <c r="AZ10" s="1" t="s">
        <v>62</v>
      </c>
      <c r="BA10" s="3" t="str">
        <f>AH10</f>
        <v>三瓶 セツ</v>
      </c>
      <c r="BD10" s="5"/>
    </row>
    <row r="11" spans="1:60" ht="14.25" customHeight="1" thickBot="1" x14ac:dyDescent="0.2">
      <c r="A11" s="85"/>
      <c r="B11" s="86"/>
      <c r="C11" s="169" t="str">
        <f>AI10</f>
        <v>ﾐｶﾒ ｾﾂ</v>
      </c>
      <c r="D11" s="170"/>
      <c r="E11" s="170"/>
      <c r="F11" s="170"/>
      <c r="G11" s="171"/>
      <c r="H11" s="87">
        <f ca="1">AR10</f>
        <v>77</v>
      </c>
      <c r="I11" s="88"/>
      <c r="J11" s="90" t="s">
        <v>302</v>
      </c>
      <c r="K11" s="91"/>
      <c r="L11" s="91" t="str">
        <f>AM10</f>
        <v>042-377-7751</v>
      </c>
      <c r="M11" s="91"/>
      <c r="N11" s="91"/>
      <c r="O11" s="91"/>
      <c r="P11" s="91"/>
      <c r="Q11" s="91"/>
      <c r="R11" s="91" t="s">
        <v>303</v>
      </c>
      <c r="S11" s="91"/>
      <c r="T11" s="91" t="str">
        <f>AO10</f>
        <v>080-1139-7244</v>
      </c>
      <c r="U11" s="91"/>
      <c r="V11" s="91"/>
      <c r="W11" s="91"/>
      <c r="X11" s="91"/>
      <c r="Y11" s="91"/>
      <c r="Z11" s="92"/>
      <c r="AE11" s="2"/>
      <c r="AF11" s="2"/>
      <c r="BD11" s="5"/>
    </row>
    <row r="12" spans="1:60" ht="14.25" customHeight="1" x14ac:dyDescent="0.15">
      <c r="A12" s="95">
        <v>4</v>
      </c>
      <c r="B12" s="96"/>
      <c r="C12" s="178" t="str">
        <f>AH12</f>
        <v>吉倉 洋治</v>
      </c>
      <c r="D12" s="179"/>
      <c r="E12" s="179"/>
      <c r="F12" s="179"/>
      <c r="G12" s="180"/>
      <c r="H12" s="168" t="str">
        <f>AJ12</f>
        <v>男</v>
      </c>
      <c r="I12" s="96"/>
      <c r="J12" s="99" t="str">
        <f>IF($AU12=0,$AT12,$AU12)</f>
        <v>yoji@yoshikura.com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  <c r="AE12" s="2"/>
      <c r="AF12" s="2"/>
      <c r="AG12" s="1">
        <v>4</v>
      </c>
      <c r="AH12" s="3" t="s">
        <v>2</v>
      </c>
      <c r="AI12" s="3" t="s">
        <v>89</v>
      </c>
      <c r="AJ12" s="3" t="s">
        <v>44</v>
      </c>
      <c r="AK12" s="4" t="s">
        <v>27</v>
      </c>
      <c r="AL12" s="1" t="s">
        <v>29</v>
      </c>
      <c r="AM12" s="1" t="s">
        <v>30</v>
      </c>
      <c r="AN12" s="1"/>
      <c r="AO12" s="1" t="s">
        <v>225</v>
      </c>
      <c r="AP12" s="4" t="str">
        <f>AH12</f>
        <v>吉倉 洋治</v>
      </c>
      <c r="AQ12" s="7">
        <v>17592</v>
      </c>
      <c r="AR12" s="8">
        <f ca="1">DATEDIF(AQ12,$W$1,"Y")</f>
        <v>74</v>
      </c>
      <c r="AS12" s="9" t="s">
        <v>49</v>
      </c>
      <c r="AT12" s="1" t="s">
        <v>13</v>
      </c>
      <c r="AU12" s="1"/>
      <c r="AV12" s="1" t="s">
        <v>275</v>
      </c>
      <c r="AW12" s="1" t="s">
        <v>276</v>
      </c>
      <c r="AX12" s="1" t="s">
        <v>280</v>
      </c>
      <c r="AY12" s="1" t="s">
        <v>62</v>
      </c>
      <c r="AZ12" s="1" t="s">
        <v>62</v>
      </c>
      <c r="BA12" s="3" t="str">
        <f>AH12</f>
        <v>吉倉 洋治</v>
      </c>
      <c r="BD12" s="5"/>
    </row>
    <row r="13" spans="1:60" ht="14.25" customHeight="1" thickBot="1" x14ac:dyDescent="0.2">
      <c r="A13" s="85"/>
      <c r="B13" s="86"/>
      <c r="C13" s="169" t="str">
        <f>AI12</f>
        <v>ﾖｼｸﾗ ﾖｳｼﾞ</v>
      </c>
      <c r="D13" s="170"/>
      <c r="E13" s="170"/>
      <c r="F13" s="170"/>
      <c r="G13" s="171"/>
      <c r="H13" s="87">
        <f ca="1">AR12</f>
        <v>74</v>
      </c>
      <c r="I13" s="88"/>
      <c r="J13" s="90" t="s">
        <v>302</v>
      </c>
      <c r="K13" s="91"/>
      <c r="L13" s="91" t="str">
        <f>AM12</f>
        <v>042-331-8108</v>
      </c>
      <c r="M13" s="91"/>
      <c r="N13" s="91"/>
      <c r="O13" s="91"/>
      <c r="P13" s="91"/>
      <c r="Q13" s="91"/>
      <c r="R13" s="91" t="s">
        <v>303</v>
      </c>
      <c r="S13" s="91"/>
      <c r="T13" s="91" t="str">
        <f>AO12</f>
        <v>080-8153-4957</v>
      </c>
      <c r="U13" s="91"/>
      <c r="V13" s="91"/>
      <c r="W13" s="91"/>
      <c r="X13" s="91"/>
      <c r="Y13" s="91"/>
      <c r="Z13" s="92"/>
      <c r="AE13" s="2"/>
      <c r="AF13" s="2"/>
      <c r="BD13" s="5"/>
    </row>
    <row r="14" spans="1:60" ht="14.25" customHeight="1" x14ac:dyDescent="0.15">
      <c r="A14" s="95">
        <v>5</v>
      </c>
      <c r="B14" s="96"/>
      <c r="C14" s="178" t="str">
        <f>AH14</f>
        <v>吉倉 幸子</v>
      </c>
      <c r="D14" s="179"/>
      <c r="E14" s="179"/>
      <c r="F14" s="179"/>
      <c r="G14" s="180"/>
      <c r="H14" s="168" t="str">
        <f>AJ14</f>
        <v>女</v>
      </c>
      <c r="I14" s="96"/>
      <c r="J14" s="99" t="str">
        <f>AU14</f>
        <v>sachiko@yoshikura.com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  <c r="AE14" s="2"/>
      <c r="AF14" s="2"/>
      <c r="AG14" s="1">
        <v>5</v>
      </c>
      <c r="AH14" s="3" t="s">
        <v>3</v>
      </c>
      <c r="AI14" s="3" t="s">
        <v>90</v>
      </c>
      <c r="AJ14" s="4" t="s">
        <v>24</v>
      </c>
      <c r="AK14" s="4" t="s">
        <v>27</v>
      </c>
      <c r="AL14" s="1" t="s">
        <v>29</v>
      </c>
      <c r="AM14" s="1" t="s">
        <v>30</v>
      </c>
      <c r="AN14" s="1"/>
      <c r="AO14" s="1" t="s">
        <v>14</v>
      </c>
      <c r="AP14" s="4" t="str">
        <f>AH14</f>
        <v>吉倉 幸子</v>
      </c>
      <c r="AQ14" s="7">
        <v>18128</v>
      </c>
      <c r="AR14" s="8">
        <f ca="1">DATEDIF(AQ14,$W$1,"Y")</f>
        <v>72</v>
      </c>
      <c r="AS14" s="9" t="s">
        <v>49</v>
      </c>
      <c r="AT14" s="17"/>
      <c r="AU14" t="s">
        <v>277</v>
      </c>
      <c r="AV14" s="1" t="s">
        <v>275</v>
      </c>
      <c r="AW14" s="1" t="s">
        <v>276</v>
      </c>
      <c r="AX14" s="1" t="s">
        <v>280</v>
      </c>
      <c r="AY14" s="1" t="s">
        <v>62</v>
      </c>
      <c r="AZ14" s="1" t="s">
        <v>62</v>
      </c>
      <c r="BA14" s="3" t="str">
        <f>AH14</f>
        <v>吉倉 幸子</v>
      </c>
      <c r="BD14" s="5"/>
    </row>
    <row r="15" spans="1:60" ht="14.25" customHeight="1" thickBot="1" x14ac:dyDescent="0.2">
      <c r="A15" s="85"/>
      <c r="B15" s="86"/>
      <c r="C15" s="169" t="str">
        <f>AI14</f>
        <v>ﾖｼｸﾗ ｻﾁｺ</v>
      </c>
      <c r="D15" s="170"/>
      <c r="E15" s="170"/>
      <c r="F15" s="170"/>
      <c r="G15" s="171"/>
      <c r="H15" s="87">
        <f ca="1">AR14</f>
        <v>72</v>
      </c>
      <c r="I15" s="88"/>
      <c r="J15" s="90" t="s">
        <v>302</v>
      </c>
      <c r="K15" s="91"/>
      <c r="L15" s="91" t="str">
        <f>AM14</f>
        <v>042-331-8108</v>
      </c>
      <c r="M15" s="91"/>
      <c r="N15" s="91"/>
      <c r="O15" s="91"/>
      <c r="P15" s="91"/>
      <c r="Q15" s="91"/>
      <c r="R15" s="91" t="s">
        <v>303</v>
      </c>
      <c r="S15" s="91"/>
      <c r="T15" s="91" t="str">
        <f>AO14</f>
        <v>090-9952-9146</v>
      </c>
      <c r="U15" s="91"/>
      <c r="V15" s="91"/>
      <c r="W15" s="91"/>
      <c r="X15" s="91"/>
      <c r="Y15" s="91"/>
      <c r="Z15" s="92"/>
      <c r="AE15" s="2"/>
      <c r="AF15" s="2"/>
      <c r="BD15" s="5"/>
    </row>
    <row r="16" spans="1:60" ht="14.25" customHeight="1" x14ac:dyDescent="0.15">
      <c r="A16" s="95">
        <v>6</v>
      </c>
      <c r="B16" s="96"/>
      <c r="C16" s="178" t="str">
        <f>AH16</f>
        <v>大河原 弘子</v>
      </c>
      <c r="D16" s="179"/>
      <c r="E16" s="179"/>
      <c r="F16" s="179"/>
      <c r="G16" s="180"/>
      <c r="H16" s="168" t="str">
        <f>AJ16</f>
        <v>女</v>
      </c>
      <c r="I16" s="96"/>
      <c r="J16" s="99" t="str">
        <f>AU16</f>
        <v>s2h3i4r3y1u04_hiroko@docomo.ne.jp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E16" s="2"/>
      <c r="AF16" s="2"/>
      <c r="AG16" s="1">
        <v>6</v>
      </c>
      <c r="AH16" s="1" t="s">
        <v>4</v>
      </c>
      <c r="AI16" s="1" t="s">
        <v>94</v>
      </c>
      <c r="AJ16" s="4" t="s">
        <v>24</v>
      </c>
      <c r="AK16" s="4" t="s">
        <v>31</v>
      </c>
      <c r="AL16" s="1" t="s">
        <v>32</v>
      </c>
      <c r="AM16" s="1" t="s">
        <v>15</v>
      </c>
      <c r="AN16" s="1" t="s">
        <v>15</v>
      </c>
      <c r="AO16" s="1" t="s">
        <v>16</v>
      </c>
      <c r="AP16" s="4" t="str">
        <f>AH16</f>
        <v>大河原 弘子</v>
      </c>
      <c r="AQ16" s="7">
        <v>17487</v>
      </c>
      <c r="AR16" s="8">
        <f ca="1">DATEDIF(AQ16,$W$1,"Y")</f>
        <v>74</v>
      </c>
      <c r="AS16" s="9" t="s">
        <v>83</v>
      </c>
      <c r="AT16" s="1"/>
      <c r="AU16" s="1" t="s">
        <v>53</v>
      </c>
      <c r="AV16" s="1" t="s">
        <v>95</v>
      </c>
      <c r="AW16" s="1" t="s">
        <v>112</v>
      </c>
      <c r="AX16" s="1" t="s">
        <v>280</v>
      </c>
      <c r="AY16" s="1" t="s">
        <v>86</v>
      </c>
      <c r="AZ16" s="1" t="s">
        <v>86</v>
      </c>
      <c r="BA16" s="1" t="str">
        <f>AH16</f>
        <v>大河原 弘子</v>
      </c>
      <c r="BD16" s="5"/>
    </row>
    <row r="17" spans="1:56" ht="14.25" customHeight="1" thickBot="1" x14ac:dyDescent="0.2">
      <c r="A17" s="85"/>
      <c r="B17" s="86"/>
      <c r="C17" s="169" t="str">
        <f>AI16</f>
        <v>ｵｵｶﾜﾗ ﾋﾛｺ</v>
      </c>
      <c r="D17" s="170"/>
      <c r="E17" s="170"/>
      <c r="F17" s="170"/>
      <c r="G17" s="171"/>
      <c r="H17" s="87">
        <f ca="1">AR16</f>
        <v>74</v>
      </c>
      <c r="I17" s="88"/>
      <c r="J17" s="90" t="s">
        <v>302</v>
      </c>
      <c r="K17" s="91"/>
      <c r="L17" s="91" t="str">
        <f>AM16</f>
        <v>042-377-5044</v>
      </c>
      <c r="M17" s="91"/>
      <c r="N17" s="91"/>
      <c r="O17" s="91"/>
      <c r="P17" s="91"/>
      <c r="Q17" s="91"/>
      <c r="R17" s="91" t="s">
        <v>303</v>
      </c>
      <c r="S17" s="91"/>
      <c r="T17" s="91" t="str">
        <f>AO16</f>
        <v>080-1071-5299</v>
      </c>
      <c r="U17" s="91"/>
      <c r="V17" s="91"/>
      <c r="W17" s="91"/>
      <c r="X17" s="91"/>
      <c r="Y17" s="91"/>
      <c r="Z17" s="92"/>
      <c r="AE17" s="2"/>
      <c r="AF17" s="2"/>
      <c r="BD17" s="5"/>
    </row>
    <row r="18" spans="1:56" ht="14.25" customHeight="1" x14ac:dyDescent="0.15">
      <c r="A18" s="95">
        <v>7</v>
      </c>
      <c r="B18" s="96"/>
      <c r="C18" s="178" t="str">
        <f>AH18</f>
        <v>中河 トキエ</v>
      </c>
      <c r="D18" s="179"/>
      <c r="E18" s="179"/>
      <c r="F18" s="179"/>
      <c r="G18" s="180"/>
      <c r="H18" s="168" t="str">
        <f>AJ18</f>
        <v>女</v>
      </c>
      <c r="I18" s="96"/>
      <c r="J18" s="99" t="str">
        <f>AU18</f>
        <v>tokie.1020@ezweb.ne.jp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E18" s="2"/>
      <c r="AF18" s="2"/>
      <c r="AG18" s="1">
        <v>7</v>
      </c>
      <c r="AH18" s="1" t="s">
        <v>5</v>
      </c>
      <c r="AI18" s="1" t="s">
        <v>80</v>
      </c>
      <c r="AJ18" s="4" t="s">
        <v>24</v>
      </c>
      <c r="AK18" s="4" t="s">
        <v>33</v>
      </c>
      <c r="AL18" s="1" t="s">
        <v>248</v>
      </c>
      <c r="AM18" s="1" t="s">
        <v>81</v>
      </c>
      <c r="AN18" s="1" t="s">
        <v>81</v>
      </c>
      <c r="AO18" s="1" t="s">
        <v>249</v>
      </c>
      <c r="AP18" s="4" t="str">
        <f>AH18</f>
        <v>中河 トキエ</v>
      </c>
      <c r="AQ18" s="7">
        <v>15634</v>
      </c>
      <c r="AR18" s="8">
        <f ca="1">DATEDIF(AQ18,$W$1,"Y")</f>
        <v>79</v>
      </c>
      <c r="AS18" s="9" t="s">
        <v>49</v>
      </c>
      <c r="AT18" t="s">
        <v>159</v>
      </c>
      <c r="AU18" s="3" t="s">
        <v>233</v>
      </c>
      <c r="AV18" s="1" t="s">
        <v>250</v>
      </c>
      <c r="AW18" s="1" t="s">
        <v>113</v>
      </c>
      <c r="AX18" s="3" t="s">
        <v>279</v>
      </c>
      <c r="AY18" s="1" t="s">
        <v>86</v>
      </c>
      <c r="AZ18" s="1" t="s">
        <v>86</v>
      </c>
      <c r="BA18" s="1" t="str">
        <f>AH18</f>
        <v>中河 トキエ</v>
      </c>
      <c r="BD18" s="5"/>
    </row>
    <row r="19" spans="1:56" ht="14.25" customHeight="1" thickBot="1" x14ac:dyDescent="0.2">
      <c r="A19" s="85"/>
      <c r="B19" s="86"/>
      <c r="C19" s="169" t="str">
        <f>AI18</f>
        <v>ﾅｶｶﾞﾜ ﾄｷｴ</v>
      </c>
      <c r="D19" s="170"/>
      <c r="E19" s="170"/>
      <c r="F19" s="170"/>
      <c r="G19" s="171"/>
      <c r="H19" s="87">
        <f ca="1">AR18</f>
        <v>79</v>
      </c>
      <c r="I19" s="88"/>
      <c r="J19" s="90" t="s">
        <v>302</v>
      </c>
      <c r="K19" s="91"/>
      <c r="L19" s="91" t="str">
        <f>AM18</f>
        <v>042-377-2854</v>
      </c>
      <c r="M19" s="91"/>
      <c r="N19" s="91"/>
      <c r="O19" s="91"/>
      <c r="P19" s="91"/>
      <c r="Q19" s="91"/>
      <c r="R19" s="91" t="s">
        <v>303</v>
      </c>
      <c r="S19" s="91"/>
      <c r="T19" s="91" t="str">
        <f>AO18</f>
        <v>080-7974-2163</v>
      </c>
      <c r="U19" s="91"/>
      <c r="V19" s="91"/>
      <c r="W19" s="91"/>
      <c r="X19" s="91"/>
      <c r="Y19" s="91"/>
      <c r="Z19" s="92"/>
      <c r="AE19" s="2"/>
      <c r="AF19" s="2"/>
      <c r="BD19" s="5"/>
    </row>
    <row r="20" spans="1:56" ht="14.25" customHeight="1" x14ac:dyDescent="0.15">
      <c r="A20" s="95">
        <v>8</v>
      </c>
      <c r="B20" s="96"/>
      <c r="C20" s="178" t="str">
        <f>AH20</f>
        <v>小松 知江美</v>
      </c>
      <c r="D20" s="179"/>
      <c r="E20" s="179"/>
      <c r="F20" s="179"/>
      <c r="G20" s="180"/>
      <c r="H20" s="168" t="str">
        <f>AJ20</f>
        <v>女</v>
      </c>
      <c r="I20" s="96"/>
      <c r="J20" s="99" t="str">
        <f>AU20</f>
        <v>xwnczkkps3whdb6wmuam@docomo.ne.jp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E20" s="2"/>
      <c r="AF20" s="2"/>
      <c r="AG20" s="1">
        <v>8</v>
      </c>
      <c r="AH20" s="1" t="s">
        <v>6</v>
      </c>
      <c r="AI20" s="1" t="s">
        <v>82</v>
      </c>
      <c r="AJ20" s="4" t="s">
        <v>24</v>
      </c>
      <c r="AK20" s="4" t="s">
        <v>26</v>
      </c>
      <c r="AL20" s="1" t="s">
        <v>241</v>
      </c>
      <c r="AM20" s="1" t="s">
        <v>240</v>
      </c>
      <c r="AN20" s="1"/>
      <c r="AO20" s="1" t="s">
        <v>242</v>
      </c>
      <c r="AP20" s="4" t="str">
        <f>AH20</f>
        <v>小松 知江美</v>
      </c>
      <c r="AQ20" s="7">
        <v>21420</v>
      </c>
      <c r="AR20" s="8">
        <f ca="1">DATEDIF(AQ20,$W$1,"Y")</f>
        <v>63</v>
      </c>
      <c r="AS20" s="9" t="s">
        <v>83</v>
      </c>
      <c r="AT20" s="1" t="s">
        <v>18</v>
      </c>
      <c r="AU20" s="1" t="s">
        <v>54</v>
      </c>
      <c r="AV20" s="1" t="s">
        <v>240</v>
      </c>
      <c r="AW20" s="1" t="s">
        <v>114</v>
      </c>
      <c r="AX20" s="3" t="s">
        <v>279</v>
      </c>
      <c r="AY20" s="1"/>
      <c r="AZ20" s="1"/>
      <c r="BA20" s="1" t="str">
        <f>AH20</f>
        <v>小松 知江美</v>
      </c>
      <c r="BD20" s="5"/>
    </row>
    <row r="21" spans="1:56" ht="14.25" customHeight="1" thickBot="1" x14ac:dyDescent="0.2">
      <c r="A21" s="85"/>
      <c r="B21" s="86"/>
      <c r="C21" s="169" t="str">
        <f>AI20</f>
        <v>ｺﾏﾂ ﾁｴﾐ</v>
      </c>
      <c r="D21" s="170"/>
      <c r="E21" s="170"/>
      <c r="F21" s="170"/>
      <c r="G21" s="171"/>
      <c r="H21" s="87">
        <f ca="1">AR20</f>
        <v>63</v>
      </c>
      <c r="I21" s="88"/>
      <c r="J21" s="90" t="s">
        <v>302</v>
      </c>
      <c r="K21" s="91"/>
      <c r="L21" s="91" t="str">
        <f>AM20</f>
        <v>042-378-0555</v>
      </c>
      <c r="M21" s="91"/>
      <c r="N21" s="91"/>
      <c r="O21" s="91"/>
      <c r="P21" s="91"/>
      <c r="Q21" s="91"/>
      <c r="R21" s="91" t="s">
        <v>303</v>
      </c>
      <c r="S21" s="91"/>
      <c r="T21" s="91" t="str">
        <f>AO20</f>
        <v>080-6555-6946</v>
      </c>
      <c r="U21" s="91"/>
      <c r="V21" s="91"/>
      <c r="W21" s="91"/>
      <c r="X21" s="91"/>
      <c r="Y21" s="91"/>
      <c r="Z21" s="92"/>
      <c r="AE21" s="2"/>
      <c r="AF21" s="2"/>
      <c r="BD21" s="5"/>
    </row>
    <row r="22" spans="1:56" ht="14.25" customHeight="1" x14ac:dyDescent="0.15">
      <c r="A22" s="95">
        <v>9</v>
      </c>
      <c r="B22" s="96"/>
      <c r="C22" s="178" t="str">
        <f>AH22</f>
        <v>綱島 久美子(長期休)</v>
      </c>
      <c r="D22" s="179"/>
      <c r="E22" s="179"/>
      <c r="F22" s="179"/>
      <c r="G22" s="180"/>
      <c r="H22" s="168" t="str">
        <f>AJ22</f>
        <v>女</v>
      </c>
      <c r="I22" s="96"/>
      <c r="J22" s="99" t="str">
        <f>AU22</f>
        <v>so.loveley-_-dog@docomo.ne.jp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E22" s="2"/>
      <c r="AF22" s="2"/>
      <c r="AG22" s="1">
        <v>9</v>
      </c>
      <c r="AH22" s="1" t="s">
        <v>607</v>
      </c>
      <c r="AI22" s="1" t="s">
        <v>84</v>
      </c>
      <c r="AJ22" s="4" t="s">
        <v>24</v>
      </c>
      <c r="AK22" s="4" t="s">
        <v>25</v>
      </c>
      <c r="AL22" s="1" t="s">
        <v>260</v>
      </c>
      <c r="AM22" s="1" t="s">
        <v>264</v>
      </c>
      <c r="AN22" s="1" t="s">
        <v>17</v>
      </c>
      <c r="AO22" s="1" t="s">
        <v>265</v>
      </c>
      <c r="AP22" s="4" t="str">
        <f>AH22</f>
        <v>綱島 久美子(長期休)</v>
      </c>
      <c r="AQ22" s="7">
        <v>19963</v>
      </c>
      <c r="AR22" s="8">
        <f ca="1">DATEDIF(AQ22,$W$1,"Y")</f>
        <v>67</v>
      </c>
      <c r="AS22" s="9" t="s">
        <v>83</v>
      </c>
      <c r="AT22" s="1"/>
      <c r="AU22" s="1" t="s">
        <v>55</v>
      </c>
      <c r="AV22" s="1" t="s">
        <v>274</v>
      </c>
      <c r="AW22" s="1" t="s">
        <v>108</v>
      </c>
      <c r="AX22" s="3" t="s">
        <v>279</v>
      </c>
      <c r="AY22" s="1"/>
      <c r="AZ22" s="1" t="s">
        <v>85</v>
      </c>
      <c r="BA22" s="1" t="str">
        <f>AH22</f>
        <v>綱島 久美子(長期休)</v>
      </c>
      <c r="BD22" s="5"/>
    </row>
    <row r="23" spans="1:56" ht="14.25" customHeight="1" thickBot="1" x14ac:dyDescent="0.2">
      <c r="A23" s="85"/>
      <c r="B23" s="86"/>
      <c r="C23" s="169" t="str">
        <f>AI22</f>
        <v>ﾂﾅｼﾏ ｸﾐｺ</v>
      </c>
      <c r="D23" s="170"/>
      <c r="E23" s="170"/>
      <c r="F23" s="170"/>
      <c r="G23" s="171"/>
      <c r="H23" s="87">
        <f ca="1">AR22</f>
        <v>67</v>
      </c>
      <c r="I23" s="88"/>
      <c r="J23" s="90" t="s">
        <v>302</v>
      </c>
      <c r="K23" s="91"/>
      <c r="L23" s="91" t="str">
        <f>AM22</f>
        <v>042-378-0792</v>
      </c>
      <c r="M23" s="91"/>
      <c r="N23" s="91"/>
      <c r="O23" s="91"/>
      <c r="P23" s="91"/>
      <c r="Q23" s="91"/>
      <c r="R23" s="91" t="s">
        <v>303</v>
      </c>
      <c r="S23" s="91"/>
      <c r="T23" s="91" t="str">
        <f>AO22</f>
        <v>090-6484-9478</v>
      </c>
      <c r="U23" s="91"/>
      <c r="V23" s="91"/>
      <c r="W23" s="91"/>
      <c r="X23" s="91"/>
      <c r="Y23" s="91"/>
      <c r="Z23" s="92"/>
      <c r="AE23" s="2"/>
      <c r="AF23" s="2"/>
      <c r="BD23" s="5"/>
    </row>
    <row r="24" spans="1:56" ht="14.25" customHeight="1" x14ac:dyDescent="0.15">
      <c r="A24" s="95">
        <v>10</v>
      </c>
      <c r="B24" s="96"/>
      <c r="C24" s="178" t="str">
        <f>AH24</f>
        <v>竹村 純子(一時休)</v>
      </c>
      <c r="D24" s="179"/>
      <c r="E24" s="179"/>
      <c r="F24" s="179"/>
      <c r="G24" s="180"/>
      <c r="H24" s="168" t="str">
        <f>AJ24</f>
        <v>女</v>
      </c>
      <c r="I24" s="96"/>
      <c r="J24" s="99" t="str">
        <f>AU24</f>
        <v>mo720junko1212@docomo.ne.jp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E24" s="2"/>
      <c r="AF24" s="2"/>
      <c r="AG24" s="1">
        <v>10</v>
      </c>
      <c r="AH24" s="6" t="s">
        <v>605</v>
      </c>
      <c r="AI24" s="6" t="s">
        <v>78</v>
      </c>
      <c r="AJ24" s="4" t="s">
        <v>24</v>
      </c>
      <c r="AK24" s="4" t="s">
        <v>42</v>
      </c>
      <c r="AL24" s="6" t="s">
        <v>41</v>
      </c>
      <c r="AM24" s="1" t="s">
        <v>39</v>
      </c>
      <c r="AN24" s="1" t="s">
        <v>39</v>
      </c>
      <c r="AO24" s="1" t="s">
        <v>40</v>
      </c>
      <c r="AP24" s="4" t="str">
        <f>AH24</f>
        <v>竹村 純子(一時休)</v>
      </c>
      <c r="AQ24" s="7">
        <v>22372</v>
      </c>
      <c r="AR24" s="8">
        <f ca="1">DATEDIF(AQ24,$W$1,"Y")</f>
        <v>60</v>
      </c>
      <c r="AS24" s="9" t="s">
        <v>73</v>
      </c>
      <c r="AT24" t="s">
        <v>224</v>
      </c>
      <c r="AU24" s="1" t="s">
        <v>43</v>
      </c>
      <c r="AV24" s="1" t="s">
        <v>79</v>
      </c>
      <c r="AW24" s="1" t="s">
        <v>374</v>
      </c>
      <c r="AX24" s="3" t="s">
        <v>279</v>
      </c>
      <c r="AY24" s="1" t="s">
        <v>62</v>
      </c>
      <c r="AZ24" s="1" t="s">
        <v>62</v>
      </c>
      <c r="BA24" s="6" t="str">
        <f>AH24</f>
        <v>竹村 純子(一時休)</v>
      </c>
      <c r="BD24" s="5"/>
    </row>
    <row r="25" spans="1:56" ht="14.25" customHeight="1" thickBot="1" x14ac:dyDescent="0.2">
      <c r="A25" s="85"/>
      <c r="B25" s="86"/>
      <c r="C25" s="169" t="str">
        <f>AI24</f>
        <v>ﾀｹﾑﾗ ｼﾞｭﾝｺ</v>
      </c>
      <c r="D25" s="170"/>
      <c r="E25" s="170"/>
      <c r="F25" s="170"/>
      <c r="G25" s="171"/>
      <c r="H25" s="87">
        <f ca="1">AR24</f>
        <v>60</v>
      </c>
      <c r="I25" s="88"/>
      <c r="J25" s="90" t="s">
        <v>302</v>
      </c>
      <c r="K25" s="91"/>
      <c r="L25" s="91" t="str">
        <f>AM24</f>
        <v>044-945-2164</v>
      </c>
      <c r="M25" s="91"/>
      <c r="N25" s="91"/>
      <c r="O25" s="91"/>
      <c r="P25" s="91"/>
      <c r="Q25" s="91"/>
      <c r="R25" s="91" t="s">
        <v>303</v>
      </c>
      <c r="S25" s="91"/>
      <c r="T25" s="91" t="str">
        <f>AO24</f>
        <v>090-2569-6397</v>
      </c>
      <c r="U25" s="91"/>
      <c r="V25" s="91"/>
      <c r="W25" s="91"/>
      <c r="X25" s="91"/>
      <c r="Y25" s="91"/>
      <c r="Z25" s="92"/>
      <c r="AE25" s="2"/>
      <c r="AF25" s="2"/>
      <c r="BD25" s="5"/>
    </row>
    <row r="26" spans="1:56" ht="14.25" customHeight="1" x14ac:dyDescent="0.15">
      <c r="A26" s="95">
        <v>11</v>
      </c>
      <c r="B26" s="96"/>
      <c r="C26" s="178" t="str">
        <f>AH26</f>
        <v>鈴木 陽子</v>
      </c>
      <c r="D26" s="179"/>
      <c r="E26" s="179"/>
      <c r="F26" s="179"/>
      <c r="G26" s="180"/>
      <c r="H26" s="168" t="str">
        <f>AJ26</f>
        <v>女</v>
      </c>
      <c r="I26" s="96"/>
      <c r="J26" s="99" t="str">
        <f>AU26</f>
        <v>yo-yo.405-svtd@docomo.ne.jp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  <c r="AE26" s="2"/>
      <c r="AF26" s="2"/>
      <c r="AG26" s="1">
        <v>11</v>
      </c>
      <c r="AH26" s="3" t="s">
        <v>46</v>
      </c>
      <c r="AI26" s="3" t="s">
        <v>70</v>
      </c>
      <c r="AJ26" s="4" t="s">
        <v>24</v>
      </c>
      <c r="AK26" s="4" t="s">
        <v>26</v>
      </c>
      <c r="AL26" s="1" t="s">
        <v>21</v>
      </c>
      <c r="AM26" s="1" t="s">
        <v>71</v>
      </c>
      <c r="AN26" s="1"/>
      <c r="AO26" s="1" t="s">
        <v>59</v>
      </c>
      <c r="AP26" s="4" t="str">
        <f>AH26</f>
        <v>鈴木 陽子</v>
      </c>
      <c r="AQ26" s="7">
        <v>26709</v>
      </c>
      <c r="AR26" s="8">
        <f ca="1">DATEDIF(AQ26,$W$1,"Y")</f>
        <v>49</v>
      </c>
      <c r="AS26" s="9" t="s">
        <v>73</v>
      </c>
      <c r="AT26" s="1" t="s">
        <v>61</v>
      </c>
      <c r="AU26" s="1" t="s">
        <v>60</v>
      </c>
      <c r="AV26" s="1" t="s">
        <v>59</v>
      </c>
      <c r="AW26" s="3" t="s">
        <v>107</v>
      </c>
      <c r="AX26" s="3" t="s">
        <v>279</v>
      </c>
      <c r="AY26" s="1" t="s">
        <v>62</v>
      </c>
      <c r="AZ26" s="1" t="s">
        <v>62</v>
      </c>
      <c r="BA26" s="3" t="str">
        <f>AH26</f>
        <v>鈴木 陽子</v>
      </c>
      <c r="BD26" s="5"/>
    </row>
    <row r="27" spans="1:56" ht="14.25" customHeight="1" thickBot="1" x14ac:dyDescent="0.2">
      <c r="A27" s="85"/>
      <c r="B27" s="86"/>
      <c r="C27" s="169" t="str">
        <f>AI26</f>
        <v>ｽｽﾞｷ ﾖｳｺ</v>
      </c>
      <c r="D27" s="170"/>
      <c r="E27" s="170"/>
      <c r="F27" s="170"/>
      <c r="G27" s="171"/>
      <c r="H27" s="87">
        <f ca="1">AR26</f>
        <v>49</v>
      </c>
      <c r="I27" s="88"/>
      <c r="J27" s="90" t="s">
        <v>302</v>
      </c>
      <c r="K27" s="91"/>
      <c r="L27" s="91" t="str">
        <f>AM26</f>
        <v>042-378-6353</v>
      </c>
      <c r="M27" s="91"/>
      <c r="N27" s="91"/>
      <c r="O27" s="91"/>
      <c r="P27" s="91"/>
      <c r="Q27" s="91"/>
      <c r="R27" s="91" t="s">
        <v>303</v>
      </c>
      <c r="S27" s="91"/>
      <c r="T27" s="91" t="str">
        <f>AO26</f>
        <v>090-4748-2111</v>
      </c>
      <c r="U27" s="91"/>
      <c r="V27" s="91"/>
      <c r="W27" s="91"/>
      <c r="X27" s="91"/>
      <c r="Y27" s="91"/>
      <c r="Z27" s="92"/>
      <c r="AE27" s="2"/>
      <c r="AF27" s="2"/>
      <c r="BD27" s="5"/>
    </row>
    <row r="28" spans="1:56" ht="14.25" customHeight="1" x14ac:dyDescent="0.15">
      <c r="A28" s="95">
        <v>12</v>
      </c>
      <c r="B28" s="96"/>
      <c r="C28" s="178" t="str">
        <f>AH28</f>
        <v>風間 文雄</v>
      </c>
      <c r="D28" s="179"/>
      <c r="E28" s="179"/>
      <c r="F28" s="179"/>
      <c r="G28" s="180"/>
      <c r="H28" s="168" t="str">
        <f>AJ28</f>
        <v>男</v>
      </c>
      <c r="I28" s="96"/>
      <c r="J28" s="99" t="str">
        <f>IF($AU28=0,$AT28,$AU28)</f>
        <v>fumibo35@ttv.ne.jp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  <c r="AE28" s="2"/>
      <c r="AF28" s="2"/>
      <c r="AG28" s="1">
        <v>12</v>
      </c>
      <c r="AH28" s="3" t="s">
        <v>127</v>
      </c>
      <c r="AI28" s="1" t="s">
        <v>128</v>
      </c>
      <c r="AJ28" s="1" t="s">
        <v>44</v>
      </c>
      <c r="AK28" s="1" t="s">
        <v>31</v>
      </c>
      <c r="AL28" s="1" t="s">
        <v>132</v>
      </c>
      <c r="AM28" s="1" t="s">
        <v>129</v>
      </c>
      <c r="AN28" s="1" t="s">
        <v>129</v>
      </c>
      <c r="AO28" s="1" t="s">
        <v>130</v>
      </c>
      <c r="AP28" s="4" t="str">
        <f>AH28</f>
        <v>風間 文雄</v>
      </c>
      <c r="AQ28" s="7">
        <v>12821</v>
      </c>
      <c r="AR28" s="8">
        <f ca="1">DATEDIF(AQ28,$W$1,"Y")</f>
        <v>87</v>
      </c>
      <c r="AS28" s="9" t="s">
        <v>83</v>
      </c>
      <c r="AT28" s="55" t="s">
        <v>613</v>
      </c>
      <c r="AU28" s="1"/>
      <c r="AV28" s="1" t="s">
        <v>129</v>
      </c>
      <c r="AW28" s="1" t="s">
        <v>131</v>
      </c>
      <c r="AX28" s="1" t="s">
        <v>278</v>
      </c>
      <c r="AY28" s="1"/>
      <c r="AZ28" s="1"/>
      <c r="BA28" s="3" t="str">
        <f>AH28</f>
        <v>風間 文雄</v>
      </c>
      <c r="BD28" s="5"/>
    </row>
    <row r="29" spans="1:56" ht="14.25" customHeight="1" thickBot="1" x14ac:dyDescent="0.2">
      <c r="A29" s="85"/>
      <c r="B29" s="86"/>
      <c r="C29" s="169" t="str">
        <f>AI28</f>
        <v>ｶｻﾞﾏ ﾌﾐｵ</v>
      </c>
      <c r="D29" s="170"/>
      <c r="E29" s="170"/>
      <c r="F29" s="170"/>
      <c r="G29" s="171"/>
      <c r="H29" s="87">
        <f ca="1">AR28</f>
        <v>87</v>
      </c>
      <c r="I29" s="88"/>
      <c r="J29" s="90" t="s">
        <v>302</v>
      </c>
      <c r="K29" s="91"/>
      <c r="L29" s="91" t="str">
        <f>AM28</f>
        <v>042-377-6782</v>
      </c>
      <c r="M29" s="91"/>
      <c r="N29" s="91"/>
      <c r="O29" s="91"/>
      <c r="P29" s="91"/>
      <c r="Q29" s="91"/>
      <c r="R29" s="91" t="s">
        <v>303</v>
      </c>
      <c r="S29" s="91"/>
      <c r="T29" s="91" t="str">
        <f>AO28</f>
        <v>080-5011-5126</v>
      </c>
      <c r="U29" s="91"/>
      <c r="V29" s="91"/>
      <c r="W29" s="91"/>
      <c r="X29" s="91"/>
      <c r="Y29" s="91"/>
      <c r="Z29" s="92"/>
      <c r="AE29" s="2"/>
      <c r="AF29" s="2"/>
      <c r="BD29" s="5"/>
    </row>
    <row r="30" spans="1:56" ht="14.25" customHeight="1" x14ac:dyDescent="0.15">
      <c r="A30" s="95">
        <v>13</v>
      </c>
      <c r="B30" s="96"/>
      <c r="C30" s="178" t="str">
        <f>AH30</f>
        <v>飯野 和男</v>
      </c>
      <c r="D30" s="179"/>
      <c r="E30" s="179"/>
      <c r="F30" s="179"/>
      <c r="G30" s="180"/>
      <c r="H30" s="168" t="str">
        <f>AJ30</f>
        <v>男</v>
      </c>
      <c r="I30" s="96"/>
      <c r="J30" s="99" t="str">
        <f>IF($AU30=0,$AT30,$AU30)</f>
        <v>k-iino@ttv.ne.jp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  <c r="AE30" s="2"/>
      <c r="AF30" s="2"/>
      <c r="AG30" s="1">
        <v>13</v>
      </c>
      <c r="AH30" s="1" t="s">
        <v>121</v>
      </c>
      <c r="AI30" s="1" t="s">
        <v>122</v>
      </c>
      <c r="AJ30" s="1" t="s">
        <v>44</v>
      </c>
      <c r="AK30" s="1" t="s">
        <v>25</v>
      </c>
      <c r="AL30" s="1" t="s">
        <v>251</v>
      </c>
      <c r="AM30" s="1" t="s">
        <v>124</v>
      </c>
      <c r="AN30" s="1" t="s">
        <v>124</v>
      </c>
      <c r="AO30" s="1" t="s">
        <v>253</v>
      </c>
      <c r="AP30" s="4" t="str">
        <f>AH30</f>
        <v>飯野 和男</v>
      </c>
      <c r="AQ30" s="7">
        <v>17677</v>
      </c>
      <c r="AR30" s="8">
        <f ca="1">DATEDIF(AQ30,$W$1,"Y")</f>
        <v>73</v>
      </c>
      <c r="AS30" s="9" t="s">
        <v>73</v>
      </c>
      <c r="AT30" s="1" t="s">
        <v>125</v>
      </c>
      <c r="AU30" s="1"/>
      <c r="AV30" s="1" t="s">
        <v>254</v>
      </c>
      <c r="AW30" s="1" t="s">
        <v>126</v>
      </c>
      <c r="AX30" s="1" t="s">
        <v>278</v>
      </c>
      <c r="AY30" s="1" t="s">
        <v>156</v>
      </c>
      <c r="AZ30" s="1"/>
      <c r="BA30" s="1" t="str">
        <f>AH30</f>
        <v>飯野 和男</v>
      </c>
      <c r="BD30" s="5"/>
    </row>
    <row r="31" spans="1:56" ht="14.25" customHeight="1" thickBot="1" x14ac:dyDescent="0.2">
      <c r="A31" s="85"/>
      <c r="B31" s="86"/>
      <c r="C31" s="169" t="str">
        <f>AI30</f>
        <v>ｲｲﾉ ｶｽﾞｵ</v>
      </c>
      <c r="D31" s="170"/>
      <c r="E31" s="170"/>
      <c r="F31" s="170"/>
      <c r="G31" s="171"/>
      <c r="H31" s="87">
        <f ca="1">AR30</f>
        <v>73</v>
      </c>
      <c r="I31" s="88"/>
      <c r="J31" s="90" t="s">
        <v>302</v>
      </c>
      <c r="K31" s="91"/>
      <c r="L31" s="91" t="str">
        <f>AM30</f>
        <v>042-379-5810</v>
      </c>
      <c r="M31" s="91"/>
      <c r="N31" s="91"/>
      <c r="O31" s="91"/>
      <c r="P31" s="91"/>
      <c r="Q31" s="91"/>
      <c r="R31" s="91" t="s">
        <v>303</v>
      </c>
      <c r="S31" s="91"/>
      <c r="T31" s="91" t="str">
        <f>AO30</f>
        <v>090-2672-2618</v>
      </c>
      <c r="U31" s="91"/>
      <c r="V31" s="91"/>
      <c r="W31" s="91"/>
      <c r="X31" s="91"/>
      <c r="Y31" s="91"/>
      <c r="Z31" s="92"/>
      <c r="AE31" s="2"/>
      <c r="AF31" s="2"/>
      <c r="BD31" s="5"/>
    </row>
    <row r="32" spans="1:56" ht="14.25" customHeight="1" x14ac:dyDescent="0.15">
      <c r="A32" s="95">
        <v>14</v>
      </c>
      <c r="B32" s="96"/>
      <c r="C32" s="178" t="str">
        <f>AH32</f>
        <v>宮本眞佐枝</v>
      </c>
      <c r="D32" s="179"/>
      <c r="E32" s="179"/>
      <c r="F32" s="179"/>
      <c r="G32" s="180"/>
      <c r="H32" s="168" t="str">
        <f>AJ32</f>
        <v>女</v>
      </c>
      <c r="I32" s="96"/>
      <c r="J32" s="99" t="str">
        <f>AU32</f>
        <v>masae-tsukasa.1271@docomo.ne.jp</v>
      </c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  <c r="AE32" s="2"/>
      <c r="AF32" s="2"/>
      <c r="AG32" s="1">
        <v>14</v>
      </c>
      <c r="AH32" s="13" t="s">
        <v>603</v>
      </c>
      <c r="AI32" s="1" t="s">
        <v>88</v>
      </c>
      <c r="AJ32" s="4" t="s">
        <v>24</v>
      </c>
      <c r="AK32" s="1" t="s">
        <v>25</v>
      </c>
      <c r="AL32" s="1" t="s">
        <v>117</v>
      </c>
      <c r="AM32" s="1" t="s">
        <v>115</v>
      </c>
      <c r="AN32" s="1" t="s">
        <v>115</v>
      </c>
      <c r="AO32" s="1" t="s">
        <v>118</v>
      </c>
      <c r="AP32" s="4" t="str">
        <f>AH32</f>
        <v>宮本眞佐枝</v>
      </c>
      <c r="AQ32" s="7">
        <v>17735</v>
      </c>
      <c r="AR32" s="8">
        <f ca="1">DATEDIF(AQ32,$W$1,"Y")</f>
        <v>73</v>
      </c>
      <c r="AS32" s="9" t="s">
        <v>73</v>
      </c>
      <c r="AT32" s="1"/>
      <c r="AU32" s="1" t="s">
        <v>87</v>
      </c>
      <c r="AV32" s="1" t="s">
        <v>118</v>
      </c>
      <c r="AW32" s="1" t="s">
        <v>151</v>
      </c>
      <c r="AX32" s="3" t="s">
        <v>279</v>
      </c>
      <c r="AY32" s="1"/>
      <c r="AZ32" s="1" t="s">
        <v>67</v>
      </c>
      <c r="BA32" s="3" t="str">
        <f>AH32</f>
        <v>宮本眞佐枝</v>
      </c>
      <c r="BD32" s="5"/>
    </row>
    <row r="33" spans="1:56" ht="14.25" customHeight="1" thickBot="1" x14ac:dyDescent="0.2">
      <c r="A33" s="85"/>
      <c r="B33" s="86"/>
      <c r="C33" s="169" t="str">
        <f>AI32</f>
        <v>ﾐﾔﾓﾄ ﾏｻｴ</v>
      </c>
      <c r="D33" s="170"/>
      <c r="E33" s="170"/>
      <c r="F33" s="170"/>
      <c r="G33" s="171"/>
      <c r="H33" s="87">
        <f ca="1">AR32</f>
        <v>73</v>
      </c>
      <c r="I33" s="88"/>
      <c r="J33" s="90" t="s">
        <v>302</v>
      </c>
      <c r="K33" s="91"/>
      <c r="L33" s="91" t="str">
        <f>AM32</f>
        <v>042-401-5072</v>
      </c>
      <c r="M33" s="91"/>
      <c r="N33" s="91"/>
      <c r="O33" s="91"/>
      <c r="P33" s="91"/>
      <c r="Q33" s="91"/>
      <c r="R33" s="91" t="s">
        <v>303</v>
      </c>
      <c r="S33" s="91"/>
      <c r="T33" s="91" t="str">
        <f>AO32</f>
        <v>090-5433-2095</v>
      </c>
      <c r="U33" s="91"/>
      <c r="V33" s="91"/>
      <c r="W33" s="91"/>
      <c r="X33" s="91"/>
      <c r="Y33" s="91"/>
      <c r="Z33" s="92"/>
      <c r="AE33" s="2"/>
      <c r="AF33" s="2"/>
      <c r="BD33" s="5"/>
    </row>
    <row r="34" spans="1:56" ht="14.25" customHeight="1" x14ac:dyDescent="0.15">
      <c r="A34" s="95">
        <v>15</v>
      </c>
      <c r="B34" s="96"/>
      <c r="C34" s="178" t="str">
        <f>AH34</f>
        <v>永野 哲夫</v>
      </c>
      <c r="D34" s="179"/>
      <c r="E34" s="179"/>
      <c r="F34" s="179"/>
      <c r="G34" s="180"/>
      <c r="H34" s="168" t="str">
        <f>AJ34</f>
        <v>男</v>
      </c>
      <c r="I34" s="96"/>
      <c r="J34" s="99" t="str">
        <f>IF($AU34=0,$AT34,$AU34)</f>
        <v>tf.nagano@nifty.com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1"/>
      <c r="AE34" s="2"/>
      <c r="AF34" s="2"/>
      <c r="AG34" s="1">
        <v>15</v>
      </c>
      <c r="AH34" s="3" t="s">
        <v>96</v>
      </c>
      <c r="AI34" s="1" t="s">
        <v>97</v>
      </c>
      <c r="AJ34" s="1" t="s">
        <v>44</v>
      </c>
      <c r="AK34" s="1" t="s">
        <v>98</v>
      </c>
      <c r="AL34" s="1" t="s">
        <v>99</v>
      </c>
      <c r="AM34" s="1" t="s">
        <v>100</v>
      </c>
      <c r="AN34" s="1" t="s">
        <v>100</v>
      </c>
      <c r="AO34" s="1" t="s">
        <v>101</v>
      </c>
      <c r="AP34" s="4" t="str">
        <f>AH34</f>
        <v>永野 哲夫</v>
      </c>
      <c r="AQ34" s="7">
        <v>17186</v>
      </c>
      <c r="AR34" s="8">
        <f ca="1">DATEDIF(AQ34,$W$1,"Y")</f>
        <v>75</v>
      </c>
      <c r="AS34" s="9" t="s">
        <v>49</v>
      </c>
      <c r="AT34" s="1" t="s">
        <v>104</v>
      </c>
      <c r="AU34" s="1"/>
      <c r="AV34" s="1" t="s">
        <v>105</v>
      </c>
      <c r="AW34" s="1" t="s">
        <v>106</v>
      </c>
      <c r="AX34" s="1" t="s">
        <v>280</v>
      </c>
      <c r="AY34" s="1"/>
      <c r="AZ34" s="1"/>
      <c r="BA34" s="3" t="str">
        <f>AH34</f>
        <v>永野 哲夫</v>
      </c>
      <c r="BD34" s="5"/>
    </row>
    <row r="35" spans="1:56" ht="14.25" customHeight="1" thickBot="1" x14ac:dyDescent="0.2">
      <c r="A35" s="85"/>
      <c r="B35" s="86"/>
      <c r="C35" s="169" t="str">
        <f>AI34</f>
        <v>ﾅｶﾞﾉ ﾃﾂｵ</v>
      </c>
      <c r="D35" s="170"/>
      <c r="E35" s="170"/>
      <c r="F35" s="170"/>
      <c r="G35" s="171"/>
      <c r="H35" s="87">
        <f ca="1">AR34</f>
        <v>75</v>
      </c>
      <c r="I35" s="88"/>
      <c r="J35" s="90" t="s">
        <v>302</v>
      </c>
      <c r="K35" s="91"/>
      <c r="L35" s="91" t="str">
        <f>AM34</f>
        <v>042-379-2434</v>
      </c>
      <c r="M35" s="91"/>
      <c r="N35" s="91"/>
      <c r="O35" s="91"/>
      <c r="P35" s="91"/>
      <c r="Q35" s="91"/>
      <c r="R35" s="91" t="s">
        <v>303</v>
      </c>
      <c r="S35" s="91"/>
      <c r="T35" s="91" t="str">
        <f>AO34</f>
        <v>090-1044-2434</v>
      </c>
      <c r="U35" s="91"/>
      <c r="V35" s="91"/>
      <c r="W35" s="91"/>
      <c r="X35" s="91"/>
      <c r="Y35" s="91"/>
      <c r="Z35" s="92"/>
      <c r="AE35" s="2"/>
      <c r="AF35" s="2"/>
      <c r="BD35" s="5"/>
    </row>
    <row r="36" spans="1:56" ht="14.25" customHeight="1" x14ac:dyDescent="0.15">
      <c r="A36" s="95">
        <v>16</v>
      </c>
      <c r="B36" s="96"/>
      <c r="C36" s="178" t="str">
        <f>AH36</f>
        <v>佐賀 勇</v>
      </c>
      <c r="D36" s="179"/>
      <c r="E36" s="179"/>
      <c r="F36" s="179"/>
      <c r="G36" s="180"/>
      <c r="H36" s="168" t="str">
        <f>AJ36</f>
        <v>男</v>
      </c>
      <c r="I36" s="96"/>
      <c r="J36" s="99" t="str">
        <f>AU36</f>
        <v>sagaisamu.536002@docomo.ne.jp</v>
      </c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1"/>
      <c r="AE36" s="2"/>
      <c r="AF36" s="2"/>
      <c r="AG36" s="1">
        <v>16</v>
      </c>
      <c r="AH36" s="3" t="s">
        <v>255</v>
      </c>
      <c r="AI36" s="1" t="s">
        <v>133</v>
      </c>
      <c r="AJ36" s="1" t="s">
        <v>44</v>
      </c>
      <c r="AK36" s="1" t="s">
        <v>134</v>
      </c>
      <c r="AL36" s="1" t="s">
        <v>135</v>
      </c>
      <c r="AM36" s="1" t="s">
        <v>136</v>
      </c>
      <c r="AN36" s="1" t="s">
        <v>136</v>
      </c>
      <c r="AO36" s="1" t="s">
        <v>258</v>
      </c>
      <c r="AP36" s="4" t="str">
        <f>AH36</f>
        <v>佐賀 勇</v>
      </c>
      <c r="AQ36" s="7">
        <v>15667</v>
      </c>
      <c r="AR36" s="8">
        <f ca="1">DATEDIF(AQ36,$W$1,"Y")</f>
        <v>79</v>
      </c>
      <c r="AS36" s="9" t="s">
        <v>73</v>
      </c>
      <c r="AT36" s="1" t="s">
        <v>138</v>
      </c>
      <c r="AU36" s="1" t="s">
        <v>139</v>
      </c>
      <c r="AV36" s="1" t="s">
        <v>136</v>
      </c>
      <c r="AW36" s="1" t="s">
        <v>140</v>
      </c>
      <c r="AX36" s="1" t="s">
        <v>278</v>
      </c>
      <c r="AY36" s="1" t="s">
        <v>141</v>
      </c>
      <c r="AZ36" s="1" t="s">
        <v>141</v>
      </c>
      <c r="BA36" s="3" t="str">
        <f>AH36</f>
        <v>佐賀 勇</v>
      </c>
      <c r="BD36" s="5"/>
    </row>
    <row r="37" spans="1:56" ht="14.25" customHeight="1" thickBot="1" x14ac:dyDescent="0.2">
      <c r="A37" s="85"/>
      <c r="B37" s="86"/>
      <c r="C37" s="169" t="str">
        <f>AI36</f>
        <v>ｻｶﾞ ｲｻﾑ</v>
      </c>
      <c r="D37" s="170"/>
      <c r="E37" s="170"/>
      <c r="F37" s="170"/>
      <c r="G37" s="171"/>
      <c r="H37" s="87">
        <f ca="1">AR36</f>
        <v>79</v>
      </c>
      <c r="I37" s="88"/>
      <c r="J37" s="90" t="s">
        <v>302</v>
      </c>
      <c r="K37" s="91"/>
      <c r="L37" s="91" t="str">
        <f>AM36</f>
        <v>042-368-6453</v>
      </c>
      <c r="M37" s="91"/>
      <c r="N37" s="91"/>
      <c r="O37" s="91"/>
      <c r="P37" s="91"/>
      <c r="Q37" s="91"/>
      <c r="R37" s="91" t="s">
        <v>303</v>
      </c>
      <c r="S37" s="91"/>
      <c r="T37" s="91" t="str">
        <f>AO36</f>
        <v>090-8031-3016</v>
      </c>
      <c r="U37" s="91"/>
      <c r="V37" s="91"/>
      <c r="W37" s="91"/>
      <c r="X37" s="91"/>
      <c r="Y37" s="91"/>
      <c r="Z37" s="92"/>
      <c r="AE37" s="2"/>
      <c r="AF37" s="2"/>
      <c r="AG37" s="3"/>
      <c r="AH37" s="3"/>
      <c r="AI37" s="1"/>
      <c r="AJ37" s="1"/>
      <c r="AK37" s="1"/>
      <c r="AL37" s="1"/>
      <c r="AM37" s="1"/>
      <c r="AN37" s="1"/>
      <c r="AO37" s="1"/>
      <c r="AP37" s="4"/>
      <c r="AQ37" s="7"/>
      <c r="AR37" s="8"/>
      <c r="AS37" s="9"/>
      <c r="AT37" s="1"/>
      <c r="AU37" s="19"/>
      <c r="AV37" s="1"/>
      <c r="AW37" s="1"/>
      <c r="AX37" s="1"/>
      <c r="AY37" s="1"/>
      <c r="AZ37" s="1"/>
      <c r="BA37" s="3"/>
      <c r="BD37" s="5"/>
    </row>
    <row r="38" spans="1:56" ht="14.25" customHeight="1" x14ac:dyDescent="0.15">
      <c r="A38" s="95">
        <v>17</v>
      </c>
      <c r="B38" s="96"/>
      <c r="C38" s="178" t="str">
        <f>AH38</f>
        <v>菅谷 健一</v>
      </c>
      <c r="D38" s="179"/>
      <c r="E38" s="179"/>
      <c r="F38" s="179"/>
      <c r="G38" s="180"/>
      <c r="H38" s="168" t="str">
        <f>AJ38</f>
        <v>男</v>
      </c>
      <c r="I38" s="96"/>
      <c r="J38" s="99" t="str">
        <f>AU38</f>
        <v>ken05absugaya@docomo.ne.jp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1"/>
      <c r="AE38" s="2"/>
      <c r="AF38" s="2"/>
      <c r="AG38" s="1">
        <v>17</v>
      </c>
      <c r="AH38" s="3" t="s">
        <v>142</v>
      </c>
      <c r="AI38" s="1" t="s">
        <v>143</v>
      </c>
      <c r="AJ38" s="1" t="s">
        <v>44</v>
      </c>
      <c r="AK38" s="1" t="s">
        <v>144</v>
      </c>
      <c r="AL38" s="1" t="s">
        <v>145</v>
      </c>
      <c r="AM38" s="1" t="s">
        <v>146</v>
      </c>
      <c r="AN38" s="1" t="s">
        <v>146</v>
      </c>
      <c r="AO38" s="14" t="s">
        <v>194</v>
      </c>
      <c r="AP38" s="4" t="str">
        <f>AH38</f>
        <v>菅谷 健一</v>
      </c>
      <c r="AQ38" s="7">
        <v>18046</v>
      </c>
      <c r="AR38" s="8">
        <f ca="1">DATEDIF(AQ38,$W$1,"Y")</f>
        <v>72</v>
      </c>
      <c r="AS38" s="9" t="s">
        <v>56</v>
      </c>
      <c r="AT38" s="1" t="s">
        <v>148</v>
      </c>
      <c r="AU38" t="s">
        <v>197</v>
      </c>
      <c r="AV38" s="1" t="s">
        <v>149</v>
      </c>
      <c r="AW38" s="1" t="s">
        <v>150</v>
      </c>
      <c r="AX38" s="1" t="s">
        <v>278</v>
      </c>
      <c r="AY38" s="1" t="s">
        <v>155</v>
      </c>
      <c r="AZ38" s="1"/>
      <c r="BA38" s="3" t="str">
        <f>AH38</f>
        <v>菅谷 健一</v>
      </c>
      <c r="BD38" s="5"/>
    </row>
    <row r="39" spans="1:56" ht="14.25" customHeight="1" thickBot="1" x14ac:dyDescent="0.2">
      <c r="A39" s="85"/>
      <c r="B39" s="86"/>
      <c r="C39" s="169" t="str">
        <f>AI38</f>
        <v>ｽｶﾞﾔ ｹﾝｲﾁ</v>
      </c>
      <c r="D39" s="170"/>
      <c r="E39" s="170"/>
      <c r="F39" s="170"/>
      <c r="G39" s="171"/>
      <c r="H39" s="87">
        <f ca="1">AR38</f>
        <v>72</v>
      </c>
      <c r="I39" s="88"/>
      <c r="J39" s="90" t="s">
        <v>302</v>
      </c>
      <c r="K39" s="91"/>
      <c r="L39" s="91" t="str">
        <f>AM38</f>
        <v>044-953-4013</v>
      </c>
      <c r="M39" s="91"/>
      <c r="N39" s="91"/>
      <c r="O39" s="91"/>
      <c r="P39" s="91"/>
      <c r="Q39" s="91"/>
      <c r="R39" s="91" t="s">
        <v>303</v>
      </c>
      <c r="S39" s="91"/>
      <c r="T39" s="91" t="str">
        <f>AO38</f>
        <v>090-8584-4083</v>
      </c>
      <c r="U39" s="91"/>
      <c r="V39" s="91"/>
      <c r="W39" s="91"/>
      <c r="X39" s="91"/>
      <c r="Y39" s="91"/>
      <c r="Z39" s="92"/>
      <c r="AE39" s="2"/>
      <c r="AF39" s="2"/>
      <c r="AG39" s="13"/>
      <c r="AH39" s="3"/>
      <c r="AI39" s="1"/>
      <c r="AJ39" s="1"/>
      <c r="AK39" s="1"/>
      <c r="AL39" s="1"/>
      <c r="AM39" s="1"/>
      <c r="AN39" s="1"/>
      <c r="AO39" s="14"/>
      <c r="AP39" s="4"/>
      <c r="AQ39" s="7"/>
      <c r="AR39" s="8"/>
      <c r="AS39" s="9"/>
      <c r="AT39" s="1"/>
      <c r="AV39" s="1"/>
      <c r="AW39" s="1"/>
      <c r="AX39" s="1"/>
      <c r="AY39" s="1"/>
      <c r="AZ39" s="1"/>
      <c r="BA39" s="3"/>
      <c r="BD39" s="5"/>
    </row>
    <row r="40" spans="1:56" ht="14.25" customHeight="1" x14ac:dyDescent="0.15">
      <c r="A40" s="95">
        <v>18</v>
      </c>
      <c r="B40" s="96"/>
      <c r="C40" s="178" t="str">
        <f>AH40</f>
        <v>福田 治美</v>
      </c>
      <c r="D40" s="179"/>
      <c r="E40" s="179"/>
      <c r="F40" s="179"/>
      <c r="G40" s="180"/>
      <c r="H40" s="168" t="str">
        <f>AJ40</f>
        <v>女</v>
      </c>
      <c r="I40" s="96"/>
      <c r="J40" s="99" t="str">
        <f>AU40</f>
        <v>harumi.strawvery@gmail.com</v>
      </c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1"/>
      <c r="AE40" s="2"/>
      <c r="AF40" s="2"/>
      <c r="AG40" s="1">
        <v>18</v>
      </c>
      <c r="AH40" s="13" t="s">
        <v>160</v>
      </c>
      <c r="AI40" s="12" t="s">
        <v>161</v>
      </c>
      <c r="AJ40" s="4" t="s">
        <v>24</v>
      </c>
      <c r="AK40" s="3" t="s">
        <v>28</v>
      </c>
      <c r="AL40" s="3" t="s">
        <v>262</v>
      </c>
      <c r="AM40" s="1"/>
      <c r="AN40" s="1"/>
      <c r="AO40" s="3" t="s">
        <v>268</v>
      </c>
      <c r="AP40" s="4" t="str">
        <f>AH40</f>
        <v>福田 治美</v>
      </c>
      <c r="AQ40" s="7">
        <v>25207</v>
      </c>
      <c r="AR40" s="8">
        <f ca="1">DATEDIF(AQ40,$W$1,"Y")</f>
        <v>53</v>
      </c>
      <c r="AS40" s="9" t="s">
        <v>83</v>
      </c>
      <c r="AT40" s="1"/>
      <c r="AU40" s="1" t="s">
        <v>164</v>
      </c>
      <c r="AV40" s="3" t="s">
        <v>273</v>
      </c>
      <c r="AW40" s="3" t="s">
        <v>272</v>
      </c>
      <c r="AX40" s="1" t="s">
        <v>280</v>
      </c>
      <c r="AY40" s="3" t="s">
        <v>163</v>
      </c>
      <c r="AZ40" s="1"/>
      <c r="BA40" s="3" t="str">
        <f>AH40</f>
        <v>福田 治美</v>
      </c>
      <c r="BD40" s="5"/>
    </row>
    <row r="41" spans="1:56" ht="14.25" customHeight="1" thickBot="1" x14ac:dyDescent="0.2">
      <c r="A41" s="85"/>
      <c r="B41" s="86"/>
      <c r="C41" s="169" t="str">
        <f>AI40</f>
        <v>ﾌｸﾀﾞ ﾊﾙﾐ</v>
      </c>
      <c r="D41" s="170"/>
      <c r="E41" s="170"/>
      <c r="F41" s="170"/>
      <c r="G41" s="171"/>
      <c r="H41" s="87">
        <f ca="1">AR40</f>
        <v>53</v>
      </c>
      <c r="I41" s="88"/>
      <c r="J41" s="90" t="s">
        <v>302</v>
      </c>
      <c r="K41" s="91"/>
      <c r="L41" s="91" t="str">
        <f>T($AM40)</f>
        <v/>
      </c>
      <c r="M41" s="91"/>
      <c r="N41" s="91"/>
      <c r="O41" s="91"/>
      <c r="P41" s="91"/>
      <c r="Q41" s="91"/>
      <c r="R41" s="91" t="s">
        <v>303</v>
      </c>
      <c r="S41" s="91"/>
      <c r="T41" s="91" t="str">
        <f>AO40</f>
        <v>090-2561-5556</v>
      </c>
      <c r="U41" s="91"/>
      <c r="V41" s="91"/>
      <c r="W41" s="91"/>
      <c r="X41" s="91"/>
      <c r="Y41" s="91"/>
      <c r="Z41" s="92"/>
      <c r="AE41" s="2"/>
      <c r="AF41" s="2"/>
      <c r="AG41" s="13"/>
      <c r="AH41" s="13"/>
      <c r="AI41" s="12"/>
      <c r="AJ41" s="4"/>
      <c r="AK41" s="3"/>
      <c r="AL41" s="3"/>
      <c r="AM41" s="1"/>
      <c r="AN41" s="1"/>
      <c r="AO41" s="3"/>
      <c r="AP41" s="4"/>
      <c r="AQ41" s="7"/>
      <c r="AR41" s="8"/>
      <c r="AS41" s="9"/>
      <c r="AT41" s="1"/>
      <c r="AU41" s="1"/>
      <c r="AV41" s="3"/>
      <c r="AW41" s="3"/>
      <c r="AX41" s="1"/>
      <c r="AY41" s="3"/>
      <c r="AZ41" s="1"/>
      <c r="BA41" s="3"/>
      <c r="BD41" s="5"/>
    </row>
    <row r="42" spans="1:56" ht="14.25" customHeight="1" x14ac:dyDescent="0.15">
      <c r="A42" s="95">
        <v>19</v>
      </c>
      <c r="B42" s="96"/>
      <c r="C42" s="178" t="str">
        <f>AH42</f>
        <v>合田 由美</v>
      </c>
      <c r="D42" s="179"/>
      <c r="E42" s="179"/>
      <c r="F42" s="179"/>
      <c r="G42" s="180"/>
      <c r="H42" s="168" t="str">
        <f>AJ42</f>
        <v>女</v>
      </c>
      <c r="I42" s="96"/>
      <c r="J42" s="172" t="str">
        <f>AU42</f>
        <v>louludes@icloud.com</v>
      </c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4"/>
      <c r="AE42" s="2"/>
      <c r="AF42" s="2"/>
      <c r="AG42" s="1">
        <v>19</v>
      </c>
      <c r="AH42" s="13" t="s">
        <v>165</v>
      </c>
      <c r="AI42" s="12" t="s">
        <v>166</v>
      </c>
      <c r="AJ42" s="4" t="s">
        <v>24</v>
      </c>
      <c r="AK42" s="3" t="s">
        <v>167</v>
      </c>
      <c r="AL42" s="3" t="s">
        <v>168</v>
      </c>
      <c r="AM42" s="1" t="s">
        <v>169</v>
      </c>
      <c r="AN42" s="1"/>
      <c r="AO42" s="3" t="s">
        <v>170</v>
      </c>
      <c r="AP42" s="4" t="str">
        <f>AH42</f>
        <v>合田 由美</v>
      </c>
      <c r="AQ42" s="7">
        <v>20917</v>
      </c>
      <c r="AR42" s="8">
        <f ca="1">DATEDIF(AQ42,$W$1,"Y")</f>
        <v>64</v>
      </c>
      <c r="AS42" s="9" t="s">
        <v>83</v>
      </c>
      <c r="AT42" s="1"/>
      <c r="AU42" s="1" t="s">
        <v>414</v>
      </c>
      <c r="AV42" s="3" t="s">
        <v>169</v>
      </c>
      <c r="AW42" s="3" t="s">
        <v>171</v>
      </c>
      <c r="AX42" s="3" t="s">
        <v>279</v>
      </c>
      <c r="AY42" s="3"/>
      <c r="AZ42" s="1"/>
      <c r="BA42" s="3" t="str">
        <f>AH42</f>
        <v>合田 由美</v>
      </c>
      <c r="BD42" s="5"/>
    </row>
    <row r="43" spans="1:56" ht="14.25" customHeight="1" thickBot="1" x14ac:dyDescent="0.2">
      <c r="A43" s="85"/>
      <c r="B43" s="86"/>
      <c r="C43" s="169" t="str">
        <f>AI42</f>
        <v>ｺﾞｳﾀﾞ ﾕﾐ</v>
      </c>
      <c r="D43" s="170"/>
      <c r="E43" s="170"/>
      <c r="F43" s="170"/>
      <c r="G43" s="171"/>
      <c r="H43" s="87">
        <f ca="1">AR42</f>
        <v>64</v>
      </c>
      <c r="I43" s="88"/>
      <c r="J43" s="90" t="s">
        <v>302</v>
      </c>
      <c r="K43" s="91"/>
      <c r="L43" s="91" t="str">
        <f>AM42</f>
        <v>042-331-5602</v>
      </c>
      <c r="M43" s="91"/>
      <c r="N43" s="91"/>
      <c r="O43" s="91"/>
      <c r="P43" s="91"/>
      <c r="Q43" s="91"/>
      <c r="R43" s="91" t="s">
        <v>303</v>
      </c>
      <c r="S43" s="91"/>
      <c r="T43" s="91" t="str">
        <f>AO42</f>
        <v>080-1212-0934</v>
      </c>
      <c r="U43" s="91"/>
      <c r="V43" s="91"/>
      <c r="W43" s="91"/>
      <c r="X43" s="91"/>
      <c r="Y43" s="91"/>
      <c r="Z43" s="92"/>
      <c r="AE43" s="2"/>
      <c r="AF43" s="2"/>
      <c r="AG43" s="13"/>
      <c r="AH43" s="13"/>
      <c r="AI43" s="12"/>
      <c r="AJ43" s="4"/>
      <c r="AK43" s="3"/>
      <c r="AL43" s="3"/>
      <c r="AM43" s="1"/>
      <c r="AN43" s="1"/>
      <c r="AO43" s="3"/>
      <c r="AP43" s="4"/>
      <c r="AQ43" s="7"/>
      <c r="AR43" s="8"/>
      <c r="AS43" s="9"/>
      <c r="AT43" s="1"/>
      <c r="AU43" s="1"/>
      <c r="AV43" s="3"/>
      <c r="AW43" s="3"/>
      <c r="AX43" s="3"/>
      <c r="AY43" s="3"/>
      <c r="AZ43" s="1"/>
      <c r="BA43" s="3"/>
      <c r="BD43" s="5"/>
    </row>
    <row r="44" spans="1:56" ht="14.25" customHeight="1" x14ac:dyDescent="0.15">
      <c r="A44" s="95">
        <v>20</v>
      </c>
      <c r="B44" s="96"/>
      <c r="C44" s="178" t="str">
        <f>AH44</f>
        <v>枝松 一美</v>
      </c>
      <c r="D44" s="179"/>
      <c r="E44" s="179"/>
      <c r="F44" s="179"/>
      <c r="G44" s="180"/>
      <c r="H44" s="168" t="str">
        <f>AJ44</f>
        <v>女</v>
      </c>
      <c r="I44" s="96"/>
      <c r="J44" s="99" t="str">
        <f>AU44</f>
        <v>eda-346-hitomi@docomo.ne.jp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1"/>
      <c r="AE44" s="2" t="str">
        <f t="shared" ref="AE44:AE48" si="1">IF(ISBLANK(AY44),"","○")</f>
        <v/>
      </c>
      <c r="AF44" s="2"/>
      <c r="AG44" s="1">
        <v>20</v>
      </c>
      <c r="AH44" s="13" t="s">
        <v>179</v>
      </c>
      <c r="AI44" s="12" t="s">
        <v>223</v>
      </c>
      <c r="AJ44" s="4" t="s">
        <v>24</v>
      </c>
      <c r="AK44" s="3" t="s">
        <v>167</v>
      </c>
      <c r="AL44" s="3" t="s">
        <v>189</v>
      </c>
      <c r="AM44" s="1" t="s">
        <v>190</v>
      </c>
      <c r="AN44" s="1"/>
      <c r="AO44" s="3" t="s">
        <v>191</v>
      </c>
      <c r="AP44" s="4" t="str">
        <f>AH44</f>
        <v>枝松 一美</v>
      </c>
      <c r="AQ44" s="7">
        <v>18764</v>
      </c>
      <c r="AR44" s="8">
        <f ca="1">DATEDIF(AQ44,$W$1,"Y")</f>
        <v>70</v>
      </c>
      <c r="AS44" s="9" t="s">
        <v>83</v>
      </c>
      <c r="AT44" s="1" t="s">
        <v>195</v>
      </c>
      <c r="AU44" s="1" t="s">
        <v>180</v>
      </c>
      <c r="AV44" s="3" t="s">
        <v>193</v>
      </c>
      <c r="AW44" s="3" t="s">
        <v>204</v>
      </c>
      <c r="AX44" s="3" t="s">
        <v>279</v>
      </c>
      <c r="AY44" s="3"/>
      <c r="AZ44" s="1"/>
      <c r="BA44" s="3" t="str">
        <f>AH44</f>
        <v>枝松 一美</v>
      </c>
      <c r="BD44" s="5"/>
    </row>
    <row r="45" spans="1:56" ht="14.25" customHeight="1" thickBot="1" x14ac:dyDescent="0.2">
      <c r="A45" s="85"/>
      <c r="B45" s="86"/>
      <c r="C45" s="169" t="str">
        <f>AI44</f>
        <v>ｴﾀﾞﾏﾂ ﾋﾄﾐ</v>
      </c>
      <c r="D45" s="170"/>
      <c r="E45" s="170"/>
      <c r="F45" s="170"/>
      <c r="G45" s="171"/>
      <c r="H45" s="87">
        <f ca="1">AR44</f>
        <v>70</v>
      </c>
      <c r="I45" s="88"/>
      <c r="J45" s="90" t="s">
        <v>302</v>
      </c>
      <c r="K45" s="91"/>
      <c r="L45" s="91" t="str">
        <f>AM44</f>
        <v>042-350-0182</v>
      </c>
      <c r="M45" s="91"/>
      <c r="N45" s="91"/>
      <c r="O45" s="91"/>
      <c r="P45" s="91"/>
      <c r="Q45" s="91"/>
      <c r="R45" s="91" t="s">
        <v>303</v>
      </c>
      <c r="S45" s="91"/>
      <c r="T45" s="91" t="str">
        <f>AO44</f>
        <v>090-7253-3986</v>
      </c>
      <c r="U45" s="91"/>
      <c r="V45" s="91"/>
      <c r="W45" s="91"/>
      <c r="X45" s="91"/>
      <c r="Y45" s="91"/>
      <c r="Z45" s="92"/>
      <c r="AE45" s="2"/>
      <c r="AF45" s="2"/>
      <c r="AG45" s="13"/>
      <c r="AH45" s="13"/>
      <c r="AI45" s="12"/>
      <c r="AJ45" s="4"/>
      <c r="AK45" s="3"/>
      <c r="AL45" s="3"/>
      <c r="AM45" s="1"/>
      <c r="AN45" s="1"/>
      <c r="AO45" s="3"/>
      <c r="AP45" s="4"/>
      <c r="AQ45" s="7"/>
      <c r="AR45" s="8"/>
      <c r="AS45" s="9"/>
      <c r="AT45" s="1"/>
      <c r="AU45" s="1"/>
      <c r="AV45" s="3"/>
      <c r="AW45" s="3"/>
      <c r="AX45" s="3"/>
      <c r="AY45" s="3"/>
      <c r="AZ45" s="1"/>
      <c r="BA45" s="3"/>
      <c r="BD45" s="5"/>
    </row>
    <row r="46" spans="1:56" ht="14.25" customHeight="1" x14ac:dyDescent="0.15">
      <c r="A46" s="95">
        <v>21</v>
      </c>
      <c r="B46" s="96"/>
      <c r="C46" s="178" t="str">
        <f>AH46</f>
        <v>渡邉 孝信</v>
      </c>
      <c r="D46" s="179"/>
      <c r="E46" s="179"/>
      <c r="F46" s="179"/>
      <c r="G46" s="180"/>
      <c r="H46" s="168" t="str">
        <f>AJ46</f>
        <v>男</v>
      </c>
      <c r="I46" s="96"/>
      <c r="J46" s="99" t="str">
        <f>AU46</f>
        <v>takanobu.inagi@docomo.ne.jp</v>
      </c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1"/>
      <c r="AE46" s="2" t="str">
        <f t="shared" si="1"/>
        <v/>
      </c>
      <c r="AF46" s="2"/>
      <c r="AG46" s="1">
        <v>21</v>
      </c>
      <c r="AH46" s="13" t="s">
        <v>259</v>
      </c>
      <c r="AI46" s="12" t="s">
        <v>174</v>
      </c>
      <c r="AJ46" s="1" t="s">
        <v>44</v>
      </c>
      <c r="AK46" s="3" t="s">
        <v>26</v>
      </c>
      <c r="AL46" s="3" t="s">
        <v>261</v>
      </c>
      <c r="AM46" s="3" t="s">
        <v>176</v>
      </c>
      <c r="AN46" s="3" t="s">
        <v>176</v>
      </c>
      <c r="AO46" s="3" t="s">
        <v>267</v>
      </c>
      <c r="AP46" s="4" t="str">
        <f>AH46</f>
        <v>渡邉 孝信</v>
      </c>
      <c r="AQ46" s="7">
        <v>17589</v>
      </c>
      <c r="AR46" s="8">
        <f ca="1">DATEDIF(AQ46,$W$1,"Y")</f>
        <v>74</v>
      </c>
      <c r="AS46" s="9" t="s">
        <v>83</v>
      </c>
      <c r="AT46" s="1" t="s">
        <v>177</v>
      </c>
      <c r="AU46" s="1" t="s">
        <v>178</v>
      </c>
      <c r="AV46" s="3" t="s">
        <v>176</v>
      </c>
      <c r="AW46" s="3" t="s">
        <v>271</v>
      </c>
      <c r="AX46" s="1" t="s">
        <v>278</v>
      </c>
      <c r="AY46" s="3"/>
      <c r="AZ46" s="1"/>
      <c r="BA46" s="3" t="str">
        <f>AH46</f>
        <v>渡邉 孝信</v>
      </c>
      <c r="BD46" s="5"/>
    </row>
    <row r="47" spans="1:56" ht="14.25" customHeight="1" thickBot="1" x14ac:dyDescent="0.2">
      <c r="A47" s="85"/>
      <c r="B47" s="86"/>
      <c r="C47" s="169" t="str">
        <f>AI46</f>
        <v>ﾜﾀﾅﾍﾞ ﾀｶﾉﾌﾞ</v>
      </c>
      <c r="D47" s="170"/>
      <c r="E47" s="170"/>
      <c r="F47" s="170"/>
      <c r="G47" s="171"/>
      <c r="H47" s="87">
        <f ca="1">AR46</f>
        <v>74</v>
      </c>
      <c r="I47" s="88"/>
      <c r="J47" s="90" t="s">
        <v>302</v>
      </c>
      <c r="K47" s="91"/>
      <c r="L47" s="91" t="str">
        <f>AM46</f>
        <v>042-378-5908</v>
      </c>
      <c r="M47" s="91"/>
      <c r="N47" s="91"/>
      <c r="O47" s="91"/>
      <c r="P47" s="91"/>
      <c r="Q47" s="91"/>
      <c r="R47" s="91" t="s">
        <v>303</v>
      </c>
      <c r="S47" s="91"/>
      <c r="T47" s="91" t="str">
        <f>AO46</f>
        <v>090-4366-0679</v>
      </c>
      <c r="U47" s="91"/>
      <c r="V47" s="91"/>
      <c r="W47" s="91"/>
      <c r="X47" s="91"/>
      <c r="Y47" s="91"/>
      <c r="Z47" s="92"/>
      <c r="AE47" s="2"/>
      <c r="AF47" s="2"/>
      <c r="AG47" s="15"/>
      <c r="AH47" s="13"/>
      <c r="AI47" s="12"/>
      <c r="AJ47" s="1"/>
      <c r="AK47" s="3"/>
      <c r="AL47" s="3"/>
      <c r="AM47" s="3"/>
      <c r="AN47" s="3"/>
      <c r="AO47" s="3"/>
      <c r="AP47" s="4"/>
      <c r="AQ47" s="7"/>
      <c r="AR47" s="8"/>
      <c r="AS47" s="9"/>
      <c r="AT47" s="1"/>
      <c r="AU47" s="1"/>
      <c r="AV47" s="3"/>
      <c r="AW47" s="3"/>
      <c r="AX47" s="1"/>
      <c r="AY47" s="3"/>
      <c r="AZ47" s="1"/>
      <c r="BA47" s="3"/>
      <c r="BD47" s="5"/>
    </row>
    <row r="48" spans="1:56" ht="14.25" customHeight="1" x14ac:dyDescent="0.15">
      <c r="A48" s="95">
        <v>22</v>
      </c>
      <c r="B48" s="96"/>
      <c r="C48" s="178" t="str">
        <f>AH48</f>
        <v>青木 美耶子</v>
      </c>
      <c r="D48" s="179"/>
      <c r="E48" s="179"/>
      <c r="F48" s="179"/>
      <c r="G48" s="180"/>
      <c r="H48" s="168" t="str">
        <f>AJ48</f>
        <v>女</v>
      </c>
      <c r="I48" s="96"/>
      <c r="J48" s="99" t="str">
        <f>AU48</f>
        <v>tegiwayoshiko@docomo.ne.jp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1"/>
      <c r="AE48" s="2" t="str">
        <f t="shared" si="1"/>
        <v/>
      </c>
      <c r="AF48" s="2"/>
      <c r="AG48" s="1">
        <v>22</v>
      </c>
      <c r="AH48" s="13" t="s">
        <v>181</v>
      </c>
      <c r="AI48" s="12" t="s">
        <v>182</v>
      </c>
      <c r="AJ48" s="4" t="s">
        <v>24</v>
      </c>
      <c r="AK48" s="3" t="s">
        <v>27</v>
      </c>
      <c r="AL48" s="3" t="s">
        <v>263</v>
      </c>
      <c r="AM48" s="3" t="s">
        <v>186</v>
      </c>
      <c r="AN48" s="3" t="s">
        <v>186</v>
      </c>
      <c r="AO48" s="3" t="s">
        <v>270</v>
      </c>
      <c r="AP48" s="4" t="str">
        <f>AH48</f>
        <v>青木 美耶子</v>
      </c>
      <c r="AQ48" s="7">
        <v>16578</v>
      </c>
      <c r="AR48" s="8">
        <f ca="1">DATEDIF(AQ48,$W$1,"Y")</f>
        <v>76</v>
      </c>
      <c r="AS48" s="9" t="s">
        <v>49</v>
      </c>
      <c r="AT48" s="1"/>
      <c r="AU48" s="1" t="s">
        <v>183</v>
      </c>
      <c r="AV48" s="3" t="s">
        <v>270</v>
      </c>
      <c r="AW48" s="3" t="s">
        <v>203</v>
      </c>
      <c r="AX48" s="3" t="s">
        <v>279</v>
      </c>
      <c r="AY48" s="3"/>
      <c r="AZ48" s="1"/>
      <c r="BA48" s="3" t="str">
        <f>AH48</f>
        <v>青木 美耶子</v>
      </c>
      <c r="BD48" s="5"/>
    </row>
    <row r="49" spans="1:56" ht="14.25" customHeight="1" thickBot="1" x14ac:dyDescent="0.2">
      <c r="A49" s="85"/>
      <c r="B49" s="86"/>
      <c r="C49" s="169" t="str">
        <f>AI48</f>
        <v>ｱｵｷ ﾐﾔｺ</v>
      </c>
      <c r="D49" s="170"/>
      <c r="E49" s="170"/>
      <c r="F49" s="170"/>
      <c r="G49" s="171"/>
      <c r="H49" s="87">
        <f ca="1">AR48</f>
        <v>76</v>
      </c>
      <c r="I49" s="88"/>
      <c r="J49" s="90" t="s">
        <v>302</v>
      </c>
      <c r="K49" s="91"/>
      <c r="L49" s="91" t="str">
        <f>AM48</f>
        <v>042-331-7854</v>
      </c>
      <c r="M49" s="91"/>
      <c r="N49" s="91"/>
      <c r="O49" s="91"/>
      <c r="P49" s="91"/>
      <c r="Q49" s="91"/>
      <c r="R49" s="91" t="s">
        <v>303</v>
      </c>
      <c r="S49" s="91"/>
      <c r="T49" s="91" t="str">
        <f>AO48</f>
        <v>090-5547-2781</v>
      </c>
      <c r="U49" s="91"/>
      <c r="V49" s="91"/>
      <c r="W49" s="91"/>
      <c r="X49" s="91"/>
      <c r="Y49" s="91"/>
      <c r="Z49" s="92"/>
      <c r="AE49" s="2"/>
      <c r="AF49" s="2"/>
      <c r="AG49" s="15"/>
      <c r="AH49" s="13"/>
      <c r="AI49" s="12"/>
      <c r="AJ49" s="4"/>
      <c r="AK49" s="3"/>
      <c r="AL49" s="3"/>
      <c r="AM49" s="3"/>
      <c r="AN49" s="3"/>
      <c r="AO49" s="3"/>
      <c r="AP49" s="4"/>
      <c r="AQ49" s="7"/>
      <c r="AR49" s="8"/>
      <c r="AS49" s="9"/>
      <c r="AT49" s="1"/>
      <c r="AU49" s="1"/>
      <c r="AV49" s="3"/>
      <c r="AW49" s="3"/>
      <c r="AX49" s="3"/>
      <c r="AY49" s="3"/>
      <c r="AZ49" s="1"/>
      <c r="BA49" s="3"/>
      <c r="BD49" s="5"/>
    </row>
    <row r="50" spans="1:56" ht="14.25" customHeight="1" x14ac:dyDescent="0.15">
      <c r="A50" s="95">
        <v>23</v>
      </c>
      <c r="B50" s="96"/>
      <c r="C50" s="178" t="str">
        <f>AH50</f>
        <v>向井 ちぐさ</v>
      </c>
      <c r="D50" s="179"/>
      <c r="E50" s="179"/>
      <c r="F50" s="179"/>
      <c r="G50" s="180"/>
      <c r="H50" s="168" t="str">
        <f>AJ50</f>
        <v>女</v>
      </c>
      <c r="I50" s="96"/>
      <c r="J50" s="99" t="str">
        <f>AU50</f>
        <v>bunbunko2765@gmail.com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1"/>
      <c r="AE50" s="2"/>
      <c r="AF50" s="2"/>
      <c r="AG50" s="1">
        <v>23</v>
      </c>
      <c r="AH50" s="13" t="s">
        <v>206</v>
      </c>
      <c r="AI50" s="12" t="s">
        <v>226</v>
      </c>
      <c r="AJ50" s="4" t="s">
        <v>24</v>
      </c>
      <c r="AK50" s="3" t="s">
        <v>198</v>
      </c>
      <c r="AL50" s="3" t="s">
        <v>207</v>
      </c>
      <c r="AM50" s="3" t="s">
        <v>199</v>
      </c>
      <c r="AN50" s="3" t="s">
        <v>199</v>
      </c>
      <c r="AO50" s="3" t="s">
        <v>200</v>
      </c>
      <c r="AP50" s="4" t="str">
        <f>AH50</f>
        <v>向井 ちぐさ</v>
      </c>
      <c r="AQ50" s="7">
        <v>19150</v>
      </c>
      <c r="AR50" s="8">
        <f ca="1">DATEDIF(AQ50,$W$1,"Y")</f>
        <v>69</v>
      </c>
      <c r="AS50" s="9" t="s">
        <v>83</v>
      </c>
      <c r="AT50" s="54" t="s">
        <v>612</v>
      </c>
      <c r="AU50" s="53" t="s">
        <v>201</v>
      </c>
      <c r="AV50" s="3" t="s">
        <v>200</v>
      </c>
      <c r="AW50" s="3" t="s">
        <v>202</v>
      </c>
      <c r="AX50" s="1" t="s">
        <v>280</v>
      </c>
      <c r="AY50" s="3" t="s">
        <v>205</v>
      </c>
      <c r="AZ50" s="1"/>
      <c r="BA50" s="3" t="str">
        <f>AH50</f>
        <v>向井 ちぐさ</v>
      </c>
      <c r="BD50" s="5"/>
    </row>
    <row r="51" spans="1:56" ht="14.25" customHeight="1" thickBot="1" x14ac:dyDescent="0.2">
      <c r="A51" s="85"/>
      <c r="B51" s="86"/>
      <c r="C51" s="169" t="str">
        <f>AI50</f>
        <v>ﾑｶｲ ﾁｸﾞｻ</v>
      </c>
      <c r="D51" s="170"/>
      <c r="E51" s="170"/>
      <c r="F51" s="170"/>
      <c r="G51" s="171"/>
      <c r="H51" s="87">
        <f ca="1">AR50</f>
        <v>69</v>
      </c>
      <c r="I51" s="88"/>
      <c r="J51" s="90" t="s">
        <v>302</v>
      </c>
      <c r="K51" s="91"/>
      <c r="L51" s="91" t="str">
        <f>AM50</f>
        <v>042-682-2353</v>
      </c>
      <c r="M51" s="91"/>
      <c r="N51" s="91"/>
      <c r="O51" s="91"/>
      <c r="P51" s="91"/>
      <c r="Q51" s="91"/>
      <c r="R51" s="91" t="s">
        <v>303</v>
      </c>
      <c r="S51" s="91"/>
      <c r="T51" s="91" t="str">
        <f>AO50</f>
        <v>080-9092-9172</v>
      </c>
      <c r="U51" s="91"/>
      <c r="V51" s="91"/>
      <c r="W51" s="91"/>
      <c r="X51" s="91"/>
      <c r="Y51" s="91"/>
      <c r="Z51" s="92"/>
      <c r="AE51" s="2"/>
      <c r="AF51" s="2"/>
      <c r="AG51" s="13"/>
      <c r="AH51" s="13"/>
      <c r="AI51" s="12"/>
      <c r="AJ51" s="4"/>
      <c r="AK51" s="3"/>
      <c r="AL51" s="3"/>
      <c r="AM51" s="3"/>
      <c r="AN51" s="3"/>
      <c r="AO51" s="3"/>
      <c r="AP51" s="4"/>
      <c r="AQ51" s="7"/>
      <c r="AR51" s="8"/>
      <c r="AS51" s="9"/>
      <c r="AT51" s="1"/>
      <c r="AU51" s="1"/>
      <c r="AV51" s="3"/>
      <c r="AW51" s="3"/>
      <c r="AX51" s="1"/>
      <c r="AY51" s="3"/>
      <c r="AZ51" s="1"/>
      <c r="BA51" s="3"/>
      <c r="BD51" s="5"/>
    </row>
    <row r="52" spans="1:56" ht="14.25" customHeight="1" x14ac:dyDescent="0.15">
      <c r="A52" s="95">
        <v>24</v>
      </c>
      <c r="B52" s="96"/>
      <c r="C52" s="178" t="str">
        <f>AH52</f>
        <v>橋本 和男</v>
      </c>
      <c r="D52" s="179"/>
      <c r="E52" s="179"/>
      <c r="F52" s="179"/>
      <c r="G52" s="180"/>
      <c r="H52" s="168" t="str">
        <f>AJ52</f>
        <v>男</v>
      </c>
      <c r="I52" s="96"/>
      <c r="J52" s="99" t="str">
        <f>AU52</f>
        <v>jyunjyun-0928@docomo.ne.jp</v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1"/>
      <c r="AE52" s="2"/>
      <c r="AF52" s="2"/>
      <c r="AG52" s="1">
        <v>24</v>
      </c>
      <c r="AH52" s="13" t="s">
        <v>208</v>
      </c>
      <c r="AI52" s="12" t="s">
        <v>209</v>
      </c>
      <c r="AJ52" s="4" t="s">
        <v>44</v>
      </c>
      <c r="AK52" s="3" t="s">
        <v>31</v>
      </c>
      <c r="AL52" s="3" t="s">
        <v>211</v>
      </c>
      <c r="AM52" s="3" t="s">
        <v>212</v>
      </c>
      <c r="AN52" s="3" t="s">
        <v>212</v>
      </c>
      <c r="AO52" s="3" t="s">
        <v>213</v>
      </c>
      <c r="AP52" s="4" t="str">
        <f>AH52</f>
        <v>橋本 和男</v>
      </c>
      <c r="AQ52" s="7">
        <v>18169</v>
      </c>
      <c r="AR52" s="8">
        <f ca="1">DATEDIF(AQ52,$W$1,"Y")</f>
        <v>72</v>
      </c>
      <c r="AS52" s="9" t="s">
        <v>49</v>
      </c>
      <c r="AT52" s="21" t="s">
        <v>375</v>
      </c>
      <c r="AU52" s="1" t="s">
        <v>214</v>
      </c>
      <c r="AV52" s="3" t="s">
        <v>212</v>
      </c>
      <c r="AW52" s="3" t="s">
        <v>236</v>
      </c>
      <c r="AX52" s="1" t="s">
        <v>278</v>
      </c>
      <c r="AY52" s="3" t="s">
        <v>86</v>
      </c>
      <c r="AZ52" s="1"/>
      <c r="BA52" s="3" t="str">
        <f>AH52</f>
        <v>橋本 和男</v>
      </c>
      <c r="BD52" s="5"/>
    </row>
    <row r="53" spans="1:56" ht="14.25" customHeight="1" thickBot="1" x14ac:dyDescent="0.2">
      <c r="A53" s="85"/>
      <c r="B53" s="86"/>
      <c r="C53" s="169" t="str">
        <f>AI52</f>
        <v>ﾊｼﾓﾄ ｶｽﾞｵ</v>
      </c>
      <c r="D53" s="170"/>
      <c r="E53" s="170"/>
      <c r="F53" s="170"/>
      <c r="G53" s="171"/>
      <c r="H53" s="87">
        <f ca="1">AR52</f>
        <v>72</v>
      </c>
      <c r="I53" s="88"/>
      <c r="J53" s="90" t="s">
        <v>302</v>
      </c>
      <c r="K53" s="91"/>
      <c r="L53" s="91" t="str">
        <f>AM52</f>
        <v>042-378-7075</v>
      </c>
      <c r="M53" s="91"/>
      <c r="N53" s="91"/>
      <c r="O53" s="91"/>
      <c r="P53" s="91"/>
      <c r="Q53" s="91"/>
      <c r="R53" s="91" t="s">
        <v>303</v>
      </c>
      <c r="S53" s="91"/>
      <c r="T53" s="91" t="str">
        <f>AO52</f>
        <v>080-3302-7240</v>
      </c>
      <c r="U53" s="91"/>
      <c r="V53" s="91"/>
      <c r="W53" s="91"/>
      <c r="X53" s="91"/>
      <c r="Y53" s="91"/>
      <c r="Z53" s="92"/>
      <c r="AE53" s="2"/>
      <c r="AF53" s="2"/>
      <c r="AG53" s="13"/>
      <c r="AH53" s="13"/>
      <c r="AI53" s="12"/>
      <c r="AJ53" s="4"/>
      <c r="AK53" s="3"/>
      <c r="AL53" s="3"/>
      <c r="AM53" s="3"/>
      <c r="AN53" s="3"/>
      <c r="AO53" s="3"/>
      <c r="AP53" s="4"/>
      <c r="AQ53" s="7"/>
      <c r="AR53" s="8"/>
      <c r="AS53" s="9"/>
      <c r="AT53" s="19"/>
      <c r="AU53" s="1"/>
      <c r="AV53" s="3"/>
      <c r="AW53" s="3"/>
      <c r="AX53" s="1"/>
      <c r="AY53" s="3"/>
      <c r="AZ53" s="1"/>
      <c r="BA53" s="3"/>
      <c r="BD53" s="5"/>
    </row>
    <row r="54" spans="1:56" ht="14.25" customHeight="1" x14ac:dyDescent="0.15">
      <c r="A54" s="111">
        <v>25</v>
      </c>
      <c r="B54" s="98"/>
      <c r="C54" s="178" t="str">
        <f>AH54</f>
        <v>坂井 由美子</v>
      </c>
      <c r="D54" s="179"/>
      <c r="E54" s="179"/>
      <c r="F54" s="179"/>
      <c r="G54" s="180"/>
      <c r="H54" s="97" t="str">
        <f>AJ54</f>
        <v>女</v>
      </c>
      <c r="I54" s="98"/>
      <c r="J54" s="99" t="str">
        <f>IF($AU54=0,$AT54,$AU54)</f>
        <v>fuuro-3.192@docomo.ne.jp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1"/>
      <c r="AE54" s="2"/>
      <c r="AF54" s="2"/>
      <c r="AG54" s="1">
        <v>25</v>
      </c>
      <c r="AH54" s="13" t="s">
        <v>217</v>
      </c>
      <c r="AI54" s="12" t="s">
        <v>218</v>
      </c>
      <c r="AJ54" s="4" t="s">
        <v>24</v>
      </c>
      <c r="AK54" s="4" t="s">
        <v>25</v>
      </c>
      <c r="AL54" s="3" t="s">
        <v>219</v>
      </c>
      <c r="AM54" s="3" t="s">
        <v>220</v>
      </c>
      <c r="AN54" s="3" t="s">
        <v>220</v>
      </c>
      <c r="AO54" s="3" t="s">
        <v>221</v>
      </c>
      <c r="AP54" s="4" t="str">
        <f>AH54</f>
        <v>坂井 由美子</v>
      </c>
      <c r="AQ54" s="7">
        <v>20268</v>
      </c>
      <c r="AR54" s="8">
        <f ca="1">DATEDIF(AQ54,$W$1,"Y")</f>
        <v>66</v>
      </c>
      <c r="AS54" s="9" t="s">
        <v>83</v>
      </c>
      <c r="AU54" s="1" t="s">
        <v>222</v>
      </c>
      <c r="AV54" s="3" t="s">
        <v>239</v>
      </c>
      <c r="AW54" s="3" t="s">
        <v>238</v>
      </c>
      <c r="AX54" s="3" t="s">
        <v>279</v>
      </c>
      <c r="AY54" s="1" t="s">
        <v>62</v>
      </c>
      <c r="AZ54" s="1"/>
      <c r="BA54" s="3" t="str">
        <f>AH54</f>
        <v>坂井 由美子</v>
      </c>
      <c r="BD54" s="5"/>
    </row>
    <row r="55" spans="1:56" ht="14.25" customHeight="1" thickBot="1" x14ac:dyDescent="0.2">
      <c r="A55" s="109"/>
      <c r="B55" s="110"/>
      <c r="C55" s="169" t="str">
        <f>AI54</f>
        <v>ｻｶｲ ﾕﾐｺ</v>
      </c>
      <c r="D55" s="170"/>
      <c r="E55" s="170"/>
      <c r="F55" s="170"/>
      <c r="G55" s="171"/>
      <c r="H55" s="181">
        <f ca="1">AR54</f>
        <v>66</v>
      </c>
      <c r="I55" s="182"/>
      <c r="J55" s="90" t="s">
        <v>302</v>
      </c>
      <c r="K55" s="91"/>
      <c r="L55" s="91" t="str">
        <f>AM54</f>
        <v>042ｰ379ｰ7688</v>
      </c>
      <c r="M55" s="91"/>
      <c r="N55" s="91"/>
      <c r="O55" s="91"/>
      <c r="P55" s="91"/>
      <c r="Q55" s="91"/>
      <c r="R55" s="91" t="s">
        <v>303</v>
      </c>
      <c r="S55" s="91"/>
      <c r="T55" s="91" t="str">
        <f>AO54</f>
        <v>090-2434-6353</v>
      </c>
      <c r="U55" s="91"/>
      <c r="V55" s="91"/>
      <c r="W55" s="91"/>
      <c r="X55" s="91"/>
      <c r="Y55" s="91"/>
      <c r="Z55" s="92"/>
      <c r="AE55" s="2"/>
      <c r="AF55" s="2"/>
      <c r="AG55" s="13"/>
      <c r="AH55" s="13"/>
      <c r="AI55" s="12"/>
      <c r="AJ55" s="4"/>
      <c r="AK55" s="4"/>
      <c r="AL55" s="3"/>
      <c r="AM55" s="3"/>
      <c r="AN55" s="3"/>
      <c r="AO55" s="3"/>
      <c r="AP55" s="4"/>
      <c r="AQ55" s="7"/>
      <c r="AR55" s="8"/>
      <c r="AS55" s="9"/>
      <c r="AU55" s="1"/>
      <c r="AV55" s="3"/>
      <c r="AW55" s="3"/>
      <c r="AX55" s="3"/>
      <c r="AY55" s="1"/>
      <c r="AZ55" s="1"/>
      <c r="BA55" s="3"/>
      <c r="BD55" s="5"/>
    </row>
    <row r="56" spans="1:56" ht="14.25" customHeight="1" x14ac:dyDescent="0.15">
      <c r="A56" s="95">
        <v>26</v>
      </c>
      <c r="B56" s="96"/>
      <c r="C56" s="178" t="str">
        <f>AH56</f>
        <v>石田 宣久</v>
      </c>
      <c r="D56" s="179"/>
      <c r="E56" s="179"/>
      <c r="F56" s="179"/>
      <c r="G56" s="180"/>
      <c r="H56" s="168" t="str">
        <f>AJ56</f>
        <v>男</v>
      </c>
      <c r="I56" s="96"/>
      <c r="J56" s="99" t="str">
        <f>IF($AU56=0,$AT56,$AU56)</f>
        <v>shbn351@gmail.com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1"/>
      <c r="AE56" s="2"/>
      <c r="AF56" s="2"/>
      <c r="AG56" s="1">
        <v>26</v>
      </c>
      <c r="AH56" s="13" t="s">
        <v>227</v>
      </c>
      <c r="AI56" s="12" t="s">
        <v>234</v>
      </c>
      <c r="AJ56" s="4" t="s">
        <v>44</v>
      </c>
      <c r="AK56" s="4" t="s">
        <v>25</v>
      </c>
      <c r="AL56" s="3" t="s">
        <v>228</v>
      </c>
      <c r="AM56" s="3" t="s">
        <v>229</v>
      </c>
      <c r="AN56" s="3" t="s">
        <v>229</v>
      </c>
      <c r="AO56" s="3" t="s">
        <v>230</v>
      </c>
      <c r="AP56" s="4" t="str">
        <f>AH56</f>
        <v>石田 宣久</v>
      </c>
      <c r="AQ56" s="7">
        <v>17444</v>
      </c>
      <c r="AR56" s="8">
        <f ca="1">DATEDIF(AQ56,$W$1,"Y")</f>
        <v>74</v>
      </c>
      <c r="AS56" s="9" t="s">
        <v>83</v>
      </c>
      <c r="AT56" s="1" t="s">
        <v>231</v>
      </c>
      <c r="AU56" s="1" t="s">
        <v>232</v>
      </c>
      <c r="AV56" s="3" t="s">
        <v>237</v>
      </c>
      <c r="AW56" s="3" t="s">
        <v>235</v>
      </c>
      <c r="AX56" s="1" t="s">
        <v>278</v>
      </c>
      <c r="AY56" s="3"/>
      <c r="AZ56" s="1"/>
      <c r="BA56" s="3" t="str">
        <f>AH56</f>
        <v>石田 宣久</v>
      </c>
      <c r="BD56" s="5"/>
    </row>
    <row r="57" spans="1:56" ht="14.25" customHeight="1" thickBot="1" x14ac:dyDescent="0.2">
      <c r="A57" s="85"/>
      <c r="B57" s="86"/>
      <c r="C57" s="169" t="str">
        <f>AI56</f>
        <v>ｲｼﾀﾞ ﾉﾌﾞﾋｻ</v>
      </c>
      <c r="D57" s="170"/>
      <c r="E57" s="170"/>
      <c r="F57" s="170"/>
      <c r="G57" s="171"/>
      <c r="H57" s="87">
        <f ca="1">AR56</f>
        <v>74</v>
      </c>
      <c r="I57" s="88"/>
      <c r="J57" s="90" t="s">
        <v>302</v>
      </c>
      <c r="K57" s="91"/>
      <c r="L57" s="91" t="str">
        <f>T($AM56)</f>
        <v>042-379-8272</v>
      </c>
      <c r="M57" s="91"/>
      <c r="N57" s="91"/>
      <c r="O57" s="91"/>
      <c r="P57" s="91"/>
      <c r="Q57" s="91"/>
      <c r="R57" s="91" t="s">
        <v>303</v>
      </c>
      <c r="S57" s="91"/>
      <c r="T57" s="91" t="str">
        <f>AO56</f>
        <v>090-8859-1119</v>
      </c>
      <c r="U57" s="91"/>
      <c r="V57" s="91"/>
      <c r="W57" s="91"/>
      <c r="X57" s="91"/>
      <c r="Y57" s="91"/>
      <c r="Z57" s="92"/>
      <c r="AE57" s="2"/>
      <c r="AF57" s="2"/>
      <c r="AG57" s="16"/>
      <c r="AH57" s="13"/>
      <c r="AI57" s="12"/>
      <c r="AJ57" s="4"/>
      <c r="AK57" s="4"/>
      <c r="AL57" s="3"/>
      <c r="AM57" s="3"/>
      <c r="AN57" s="3"/>
      <c r="AO57" s="3"/>
      <c r="AP57" s="4"/>
      <c r="AQ57" s="7"/>
      <c r="AR57" s="8"/>
      <c r="AS57" s="9"/>
      <c r="AT57" s="1"/>
      <c r="AU57" s="1"/>
      <c r="AV57" s="3"/>
      <c r="AW57" s="3"/>
      <c r="AX57" s="1"/>
      <c r="AY57" s="3"/>
      <c r="AZ57" s="1"/>
      <c r="BA57" s="3"/>
      <c r="BD57" s="5"/>
    </row>
    <row r="58" spans="1:56" ht="15" customHeight="1" x14ac:dyDescent="0.15">
      <c r="A58" s="95">
        <v>27</v>
      </c>
      <c r="B58" s="96"/>
      <c r="C58" s="178" t="str">
        <f>AH58</f>
        <v>井出 和子</v>
      </c>
      <c r="D58" s="179"/>
      <c r="E58" s="179"/>
      <c r="F58" s="179"/>
      <c r="G58" s="180"/>
      <c r="H58" s="168" t="str">
        <f>AJ58</f>
        <v>女</v>
      </c>
      <c r="I58" s="96"/>
      <c r="J58" s="99" t="str">
        <f>IF($AU58=0,$AT58,$AU58)</f>
        <v>koneko609kako@ezweb.ne.jp</v>
      </c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1"/>
      <c r="AE58" s="2"/>
      <c r="AF58" s="2"/>
      <c r="AG58" s="3">
        <v>27</v>
      </c>
      <c r="AH58" s="3" t="s">
        <v>415</v>
      </c>
      <c r="AI58" s="29" t="s">
        <v>418</v>
      </c>
      <c r="AJ58" s="4" t="s">
        <v>24</v>
      </c>
      <c r="AK58" s="4" t="s">
        <v>416</v>
      </c>
      <c r="AL58" s="3" t="s">
        <v>417</v>
      </c>
      <c r="AM58" s="3" t="s">
        <v>486</v>
      </c>
      <c r="AN58" s="3" t="s">
        <v>486</v>
      </c>
      <c r="AO58" s="3" t="s">
        <v>443</v>
      </c>
      <c r="AP58" s="4" t="str">
        <f>AH58</f>
        <v>井出 和子</v>
      </c>
      <c r="AQ58" s="30">
        <v>19755</v>
      </c>
      <c r="AR58" s="31">
        <f ca="1">DATEDIF(AQ58,$W$1,"Y")</f>
        <v>68</v>
      </c>
      <c r="AS58" s="32" t="s">
        <v>83</v>
      </c>
      <c r="AT58" s="3"/>
      <c r="AU58" s="3" t="s">
        <v>422</v>
      </c>
      <c r="AV58" s="3" t="s">
        <v>490</v>
      </c>
      <c r="AW58" s="3" t="s">
        <v>492</v>
      </c>
      <c r="AX58" s="3" t="s">
        <v>279</v>
      </c>
      <c r="AY58" s="3" t="s">
        <v>163</v>
      </c>
      <c r="AZ58" s="3"/>
      <c r="BA58" s="3" t="str">
        <f>AH58</f>
        <v>井出 和子</v>
      </c>
      <c r="BD58" s="5"/>
    </row>
    <row r="59" spans="1:56" ht="15" customHeight="1" thickBot="1" x14ac:dyDescent="0.2">
      <c r="A59" s="85"/>
      <c r="B59" s="86"/>
      <c r="C59" s="169" t="str">
        <f>AI58</f>
        <v>ｲﾃﾞ ｶｽﾞｺ</v>
      </c>
      <c r="D59" s="170"/>
      <c r="E59" s="170"/>
      <c r="F59" s="170"/>
      <c r="G59" s="171"/>
      <c r="H59" s="87">
        <f ca="1">AR58</f>
        <v>68</v>
      </c>
      <c r="I59" s="88"/>
      <c r="J59" s="90" t="s">
        <v>302</v>
      </c>
      <c r="K59" s="91"/>
      <c r="L59" s="91" t="str">
        <f>T($AM58)</f>
        <v>042-700-7833</v>
      </c>
      <c r="M59" s="91"/>
      <c r="N59" s="91"/>
      <c r="O59" s="91"/>
      <c r="P59" s="91"/>
      <c r="Q59" s="91"/>
      <c r="R59" s="91" t="s">
        <v>303</v>
      </c>
      <c r="S59" s="91"/>
      <c r="T59" s="91" t="str">
        <f>AO58</f>
        <v>080-6731-6934</v>
      </c>
      <c r="U59" s="91"/>
      <c r="V59" s="91"/>
      <c r="W59" s="91"/>
      <c r="X59" s="91"/>
      <c r="Y59" s="91"/>
      <c r="Z59" s="92"/>
      <c r="AE59" s="2"/>
      <c r="AF59" s="2"/>
      <c r="AG59" s="16"/>
      <c r="AH59" s="13"/>
      <c r="AI59" s="12"/>
      <c r="AJ59" s="4"/>
      <c r="AK59" s="4"/>
      <c r="AL59" s="3"/>
      <c r="AM59" s="3"/>
      <c r="AN59" s="3"/>
      <c r="AO59" s="3"/>
      <c r="AP59" s="4"/>
      <c r="AQ59" s="7"/>
      <c r="AR59" s="8"/>
      <c r="AS59" s="9"/>
      <c r="AT59" s="1"/>
      <c r="AU59" s="1"/>
      <c r="AV59" s="3"/>
      <c r="AW59" s="3"/>
      <c r="AX59" s="1"/>
      <c r="AY59" s="3"/>
      <c r="AZ59" s="1"/>
      <c r="BA59" s="3"/>
      <c r="BD59" s="5"/>
    </row>
    <row r="60" spans="1:56" ht="14.25" customHeight="1" x14ac:dyDescent="0.15">
      <c r="A60" s="95">
        <v>28</v>
      </c>
      <c r="B60" s="96"/>
      <c r="C60" s="178" t="str">
        <f>AH60</f>
        <v>能村 幸雄</v>
      </c>
      <c r="D60" s="179"/>
      <c r="E60" s="179"/>
      <c r="F60" s="179"/>
      <c r="G60" s="180"/>
      <c r="H60" s="168" t="str">
        <f>AJ60</f>
        <v>男</v>
      </c>
      <c r="I60" s="96"/>
      <c r="J60" s="99" t="str">
        <f>IF($AU60=0,$AT60,$AU60)</f>
        <v>Sa1271chi@docomo.ne.jp</v>
      </c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1"/>
      <c r="AE60" s="24" t="s">
        <v>435</v>
      </c>
      <c r="AF60" s="24"/>
      <c r="AG60" s="3">
        <v>28</v>
      </c>
      <c r="AH60" s="13" t="s">
        <v>419</v>
      </c>
      <c r="AI60" s="29" t="s">
        <v>420</v>
      </c>
      <c r="AJ60" s="4" t="s">
        <v>44</v>
      </c>
      <c r="AK60" s="4" t="s">
        <v>25</v>
      </c>
      <c r="AL60" s="3" t="s">
        <v>437</v>
      </c>
      <c r="AM60" s="3" t="s">
        <v>439</v>
      </c>
      <c r="AN60" s="3"/>
      <c r="AO60" s="3" t="s">
        <v>440</v>
      </c>
      <c r="AP60" s="4" t="str">
        <f>AH60</f>
        <v>能村 幸雄</v>
      </c>
      <c r="AQ60" s="30">
        <v>19402</v>
      </c>
      <c r="AR60" s="31">
        <f ca="1">DATEDIF(AQ60,$W$1,"Y")</f>
        <v>69</v>
      </c>
      <c r="AS60" s="32" t="s">
        <v>83</v>
      </c>
      <c r="AT60" s="3" t="s">
        <v>421</v>
      </c>
      <c r="AU60" s="3" t="s">
        <v>441</v>
      </c>
      <c r="AV60" s="3" t="s">
        <v>439</v>
      </c>
      <c r="AW60" s="3" t="s">
        <v>442</v>
      </c>
      <c r="AX60" s="3" t="s">
        <v>278</v>
      </c>
      <c r="AY60" s="3"/>
      <c r="AZ60" s="3"/>
      <c r="BA60" s="3" t="str">
        <f>AH60</f>
        <v>能村 幸雄</v>
      </c>
      <c r="BD60" s="5"/>
    </row>
    <row r="61" spans="1:56" ht="15" customHeight="1" thickBot="1" x14ac:dyDescent="0.2">
      <c r="A61" s="85"/>
      <c r="B61" s="86"/>
      <c r="C61" s="169" t="str">
        <f>AI60</f>
        <v>ﾉｳﾑﾗ ｻﾁｵ</v>
      </c>
      <c r="D61" s="170"/>
      <c r="E61" s="170"/>
      <c r="F61" s="170"/>
      <c r="G61" s="171"/>
      <c r="H61" s="87">
        <f ca="1">AR60</f>
        <v>69</v>
      </c>
      <c r="I61" s="88"/>
      <c r="J61" s="90" t="s">
        <v>302</v>
      </c>
      <c r="K61" s="91"/>
      <c r="L61" s="91" t="str">
        <f>T($AM60)</f>
        <v>042-407-9059</v>
      </c>
      <c r="M61" s="91"/>
      <c r="N61" s="91"/>
      <c r="O61" s="91"/>
      <c r="P61" s="91"/>
      <c r="Q61" s="91"/>
      <c r="R61" s="91" t="s">
        <v>303</v>
      </c>
      <c r="S61" s="91"/>
      <c r="T61" s="91" t="str">
        <f>AO60</f>
        <v>090-8025-8415</v>
      </c>
      <c r="U61" s="91"/>
      <c r="V61" s="91"/>
      <c r="W61" s="91"/>
      <c r="X61" s="91"/>
      <c r="Y61" s="91"/>
      <c r="Z61" s="92"/>
      <c r="AE61" s="2"/>
      <c r="AF61" s="2"/>
      <c r="AG61" s="16"/>
      <c r="AH61" s="13"/>
      <c r="AI61" s="12"/>
      <c r="AJ61" s="4"/>
      <c r="AK61" s="4"/>
      <c r="AL61" s="3"/>
      <c r="AM61" s="3"/>
      <c r="AN61" s="3"/>
      <c r="AO61" s="3"/>
      <c r="AP61" s="4"/>
      <c r="AQ61" s="7"/>
      <c r="AR61" s="8"/>
      <c r="AS61" s="9"/>
      <c r="AT61" s="1"/>
      <c r="AU61" s="1"/>
      <c r="AV61" s="3"/>
      <c r="AW61" s="3"/>
      <c r="AX61" s="1"/>
      <c r="AY61" s="3"/>
      <c r="AZ61" s="1"/>
      <c r="BA61" s="3"/>
      <c r="BD61" s="5"/>
    </row>
    <row r="62" spans="1:56" ht="14.25" customHeight="1" x14ac:dyDescent="0.15">
      <c r="A62" s="95">
        <v>29</v>
      </c>
      <c r="B62" s="96"/>
      <c r="C62" s="178" t="str">
        <f>AH62</f>
        <v>古内 章皓</v>
      </c>
      <c r="D62" s="179"/>
      <c r="E62" s="179"/>
      <c r="F62" s="179"/>
      <c r="G62" s="180"/>
      <c r="H62" s="168" t="str">
        <f>AJ62</f>
        <v>男</v>
      </c>
      <c r="I62" s="96"/>
      <c r="J62" s="99" t="str">
        <f>IF($AU62=0,$AT62,$AU62)</f>
        <v>akifuru170701@arb.iuc-net.ne.jp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1"/>
      <c r="AE62" s="24" t="s">
        <v>436</v>
      </c>
      <c r="AF62" s="24"/>
      <c r="AG62" s="3">
        <v>29</v>
      </c>
      <c r="AH62" s="13" t="s">
        <v>430</v>
      </c>
      <c r="AI62" s="29" t="s">
        <v>431</v>
      </c>
      <c r="AJ62" s="4" t="s">
        <v>44</v>
      </c>
      <c r="AK62" s="4" t="s">
        <v>25</v>
      </c>
      <c r="AL62" s="3" t="s">
        <v>432</v>
      </c>
      <c r="AM62" s="3" t="s">
        <v>433</v>
      </c>
      <c r="AN62" s="3" t="s">
        <v>433</v>
      </c>
      <c r="AO62" s="3" t="s">
        <v>434</v>
      </c>
      <c r="AP62" s="4" t="str">
        <f>AH62</f>
        <v>古内 章皓</v>
      </c>
      <c r="AQ62" s="30">
        <v>15523</v>
      </c>
      <c r="AR62" s="31">
        <f ca="1">DATEDIF(AQ62,$W$1,"Y")</f>
        <v>79</v>
      </c>
      <c r="AS62" s="32" t="s">
        <v>49</v>
      </c>
      <c r="AT62" s="3" t="s">
        <v>423</v>
      </c>
      <c r="AU62" s="3" t="s">
        <v>423</v>
      </c>
      <c r="AV62" s="3" t="s">
        <v>498</v>
      </c>
      <c r="AW62" s="3" t="s">
        <v>500</v>
      </c>
      <c r="AX62" s="3" t="s">
        <v>502</v>
      </c>
      <c r="AY62" s="3"/>
      <c r="AZ62" s="3"/>
      <c r="BA62" s="3" t="str">
        <f>AH62</f>
        <v>古内 章皓</v>
      </c>
      <c r="BD62" s="5"/>
    </row>
    <row r="63" spans="1:56" ht="15" customHeight="1" thickBot="1" x14ac:dyDescent="0.2">
      <c r="A63" s="85"/>
      <c r="B63" s="86"/>
      <c r="C63" s="169" t="str">
        <f>AI62</f>
        <v>ﾌﾙｳﾁ ｱｷﾋﾛ</v>
      </c>
      <c r="D63" s="170"/>
      <c r="E63" s="170"/>
      <c r="F63" s="170"/>
      <c r="G63" s="171"/>
      <c r="H63" s="87">
        <f ca="1">AR62</f>
        <v>79</v>
      </c>
      <c r="I63" s="88"/>
      <c r="J63" s="90" t="s">
        <v>302</v>
      </c>
      <c r="K63" s="91"/>
      <c r="L63" s="91" t="str">
        <f>T($AM62)</f>
        <v>042-378-3262</v>
      </c>
      <c r="M63" s="91"/>
      <c r="N63" s="91"/>
      <c r="O63" s="91"/>
      <c r="P63" s="91"/>
      <c r="Q63" s="91"/>
      <c r="R63" s="91" t="s">
        <v>303</v>
      </c>
      <c r="S63" s="91"/>
      <c r="T63" s="91" t="str">
        <f>AO62</f>
        <v>090-5348-0854</v>
      </c>
      <c r="U63" s="91"/>
      <c r="V63" s="91"/>
      <c r="W63" s="91"/>
      <c r="X63" s="91"/>
      <c r="Y63" s="91"/>
      <c r="Z63" s="92"/>
      <c r="AE63" s="2"/>
      <c r="AF63" s="2"/>
      <c r="AG63" s="16"/>
      <c r="AH63" s="13"/>
      <c r="AI63" s="12"/>
      <c r="AJ63" s="4"/>
      <c r="AK63" s="4"/>
      <c r="AL63" s="3"/>
      <c r="AM63" s="3"/>
      <c r="AN63" s="3"/>
      <c r="AO63" s="3"/>
      <c r="AP63" s="4"/>
      <c r="AQ63" s="7"/>
      <c r="AR63" s="8"/>
      <c r="AS63" s="9"/>
      <c r="AT63" s="1"/>
      <c r="AU63" s="1"/>
      <c r="AV63" s="3"/>
      <c r="AW63" s="3"/>
      <c r="AX63" s="1"/>
      <c r="AY63" s="3"/>
      <c r="AZ63" s="1"/>
      <c r="BA63" s="3"/>
      <c r="BD63" s="5"/>
    </row>
    <row r="64" spans="1:56" ht="14.25" customHeight="1" x14ac:dyDescent="0.15">
      <c r="A64" s="95">
        <v>30</v>
      </c>
      <c r="B64" s="96"/>
      <c r="C64" s="178" t="str">
        <f>AH64</f>
        <v>三宅 千恵</v>
      </c>
      <c r="D64" s="179"/>
      <c r="E64" s="179"/>
      <c r="F64" s="179"/>
      <c r="G64" s="180"/>
      <c r="H64" s="168" t="str">
        <f>AJ64</f>
        <v>女</v>
      </c>
      <c r="I64" s="96"/>
      <c r="J64" s="99" t="str">
        <f>IF($AU64=0,$AT64,$AU64)</f>
        <v>miyake.fran@ezweb.ne.jp</v>
      </c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1"/>
      <c r="AE64" s="24"/>
      <c r="AF64" s="24"/>
      <c r="AG64" s="3">
        <v>30</v>
      </c>
      <c r="AH64" s="13" t="s">
        <v>424</v>
      </c>
      <c r="AI64" s="29" t="s">
        <v>426</v>
      </c>
      <c r="AJ64" s="4" t="s">
        <v>24</v>
      </c>
      <c r="AK64" s="4" t="s">
        <v>27</v>
      </c>
      <c r="AL64" s="3" t="s">
        <v>427</v>
      </c>
      <c r="AM64" s="3" t="s">
        <v>429</v>
      </c>
      <c r="AN64" s="3"/>
      <c r="AO64" s="3" t="s">
        <v>428</v>
      </c>
      <c r="AP64" s="4" t="str">
        <f>AH64</f>
        <v>三宅 千恵</v>
      </c>
      <c r="AQ64" s="30">
        <v>21645</v>
      </c>
      <c r="AR64" s="31">
        <f ca="1">DATEDIF(AQ64,$W$1,"Y")</f>
        <v>62</v>
      </c>
      <c r="AS64" s="32" t="s">
        <v>83</v>
      </c>
      <c r="AT64" s="3" t="s">
        <v>425</v>
      </c>
      <c r="AU64" s="3" t="s">
        <v>506</v>
      </c>
      <c r="AV64" s="3" t="s">
        <v>508</v>
      </c>
      <c r="AW64" s="3" t="s">
        <v>510</v>
      </c>
      <c r="AX64" s="3" t="s">
        <v>279</v>
      </c>
      <c r="AY64" s="3"/>
      <c r="AZ64" s="3"/>
      <c r="BA64" s="3" t="str">
        <f>AH64</f>
        <v>三宅 千恵</v>
      </c>
      <c r="BD64" s="5"/>
    </row>
    <row r="65" spans="1:56" ht="15" customHeight="1" thickBot="1" x14ac:dyDescent="0.2">
      <c r="A65" s="85"/>
      <c r="B65" s="86"/>
      <c r="C65" s="169" t="str">
        <f>AI64</f>
        <v>ﾐﾔｹ ﾁｴ</v>
      </c>
      <c r="D65" s="170"/>
      <c r="E65" s="170"/>
      <c r="F65" s="170"/>
      <c r="G65" s="171"/>
      <c r="H65" s="87">
        <f ca="1">AR64</f>
        <v>62</v>
      </c>
      <c r="I65" s="88"/>
      <c r="J65" s="90" t="s">
        <v>302</v>
      </c>
      <c r="K65" s="91"/>
      <c r="L65" s="91" t="str">
        <f>T($AM64)</f>
        <v>042-331-6889</v>
      </c>
      <c r="M65" s="91"/>
      <c r="N65" s="91"/>
      <c r="O65" s="91"/>
      <c r="P65" s="91"/>
      <c r="Q65" s="91"/>
      <c r="R65" s="91" t="s">
        <v>303</v>
      </c>
      <c r="S65" s="91"/>
      <c r="T65" s="91" t="str">
        <f>AO64</f>
        <v>080-9386-1178</v>
      </c>
      <c r="U65" s="91"/>
      <c r="V65" s="91"/>
      <c r="W65" s="91"/>
      <c r="X65" s="91"/>
      <c r="Y65" s="91"/>
      <c r="Z65" s="92"/>
      <c r="AE65" s="2"/>
      <c r="AF65" s="2"/>
      <c r="AG65" s="16"/>
      <c r="AH65" s="13"/>
      <c r="AI65" s="12"/>
      <c r="AJ65" s="4"/>
      <c r="AK65" s="4"/>
      <c r="AL65" s="3"/>
      <c r="AM65" s="3"/>
      <c r="AN65" s="3"/>
      <c r="AO65" s="3"/>
      <c r="AP65" s="4"/>
      <c r="AQ65" s="7"/>
      <c r="AR65" s="8"/>
      <c r="AS65" s="9"/>
      <c r="AT65" s="1"/>
      <c r="AU65" s="1"/>
      <c r="AV65" s="3"/>
      <c r="AW65" s="3"/>
      <c r="AX65" s="1"/>
      <c r="AY65" s="3"/>
      <c r="AZ65" s="1"/>
      <c r="BA65" s="3"/>
      <c r="BD65" s="5"/>
    </row>
    <row r="66" spans="1:56" ht="14.25" customHeight="1" x14ac:dyDescent="0.15">
      <c r="A66" s="95">
        <v>31</v>
      </c>
      <c r="B66" s="96"/>
      <c r="C66" s="178" t="str">
        <f>AH66</f>
        <v>山口 波留美(退?)</v>
      </c>
      <c r="D66" s="179"/>
      <c r="E66" s="179"/>
      <c r="F66" s="179"/>
      <c r="G66" s="180"/>
      <c r="H66" s="168" t="str">
        <f>AJ66</f>
        <v>女</v>
      </c>
      <c r="I66" s="96"/>
      <c r="J66" s="99" t="str">
        <f>IF($AU66=0,$AT66,$AU66)</f>
        <v>haruichigo_uzumaki0129@ezweb.ne.jp</v>
      </c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1"/>
      <c r="AE66" s="24"/>
      <c r="AF66" s="24"/>
      <c r="AG66" s="3">
        <v>31</v>
      </c>
      <c r="AH66" s="13" t="s">
        <v>609</v>
      </c>
      <c r="AI66" s="12" t="s">
        <v>475</v>
      </c>
      <c r="AJ66" s="4" t="s">
        <v>24</v>
      </c>
      <c r="AK66" s="4" t="s">
        <v>476</v>
      </c>
      <c r="AL66" s="3" t="s">
        <v>477</v>
      </c>
      <c r="AM66" s="3"/>
      <c r="AN66" s="3"/>
      <c r="AO66" s="3" t="s">
        <v>478</v>
      </c>
      <c r="AP66" s="4" t="str">
        <f>AH66</f>
        <v>山口 波留美(退?)</v>
      </c>
      <c r="AQ66" s="30">
        <v>22908</v>
      </c>
      <c r="AR66" s="31">
        <f ca="1">DATEDIF(AQ66,$W$1,"Y")</f>
        <v>59</v>
      </c>
      <c r="AS66" s="32" t="s">
        <v>73</v>
      </c>
      <c r="AT66" s="3" t="s">
        <v>512</v>
      </c>
      <c r="AU66" s="3" t="s">
        <v>479</v>
      </c>
      <c r="AV66" s="3" t="s">
        <v>514</v>
      </c>
      <c r="AW66" s="3" t="s">
        <v>516</v>
      </c>
      <c r="AX66" s="3" t="s">
        <v>279</v>
      </c>
      <c r="AY66" s="3" t="s">
        <v>517</v>
      </c>
      <c r="AZ66" s="3"/>
      <c r="BA66" s="3" t="str">
        <f>AH66</f>
        <v>山口 波留美(退?)</v>
      </c>
      <c r="BD66" s="5"/>
    </row>
    <row r="67" spans="1:56" ht="15" customHeight="1" thickBot="1" x14ac:dyDescent="0.2">
      <c r="A67" s="85"/>
      <c r="B67" s="86"/>
      <c r="C67" s="169" t="str">
        <f>AI66</f>
        <v>ﾔﾏｸﾞﾁ ﾊﾙﾐ</v>
      </c>
      <c r="D67" s="170"/>
      <c r="E67" s="170"/>
      <c r="F67" s="170"/>
      <c r="G67" s="171"/>
      <c r="H67" s="87">
        <f ca="1">AR66</f>
        <v>59</v>
      </c>
      <c r="I67" s="88"/>
      <c r="J67" s="90" t="s">
        <v>302</v>
      </c>
      <c r="K67" s="91"/>
      <c r="L67" s="91" t="str">
        <f>T($AM66)</f>
        <v/>
      </c>
      <c r="M67" s="91"/>
      <c r="N67" s="91"/>
      <c r="O67" s="91"/>
      <c r="P67" s="91"/>
      <c r="Q67" s="91"/>
      <c r="R67" s="91" t="s">
        <v>303</v>
      </c>
      <c r="S67" s="91"/>
      <c r="T67" s="91" t="str">
        <f>AO66</f>
        <v>090-1998-5428</v>
      </c>
      <c r="U67" s="91"/>
      <c r="V67" s="91"/>
      <c r="W67" s="91"/>
      <c r="X67" s="91"/>
      <c r="Y67" s="91"/>
      <c r="Z67" s="92"/>
      <c r="AE67" s="2"/>
      <c r="AF67" s="2"/>
      <c r="AG67" s="16"/>
      <c r="AH67" s="13"/>
      <c r="AI67" s="12"/>
      <c r="AJ67" s="4"/>
      <c r="AK67" s="4"/>
      <c r="AL67" s="3"/>
      <c r="AM67" s="3"/>
      <c r="AN67" s="3"/>
      <c r="AO67" s="3"/>
      <c r="AP67" s="4"/>
      <c r="AQ67" s="7"/>
      <c r="AR67" s="8"/>
      <c r="AS67" s="9"/>
      <c r="AT67" s="1"/>
      <c r="AU67" s="1"/>
      <c r="AV67" s="3"/>
      <c r="AW67" s="3"/>
      <c r="AX67" s="1"/>
      <c r="AY67" s="3"/>
      <c r="AZ67" s="1"/>
      <c r="BA67" s="3"/>
      <c r="BD67" s="5"/>
    </row>
  </sheetData>
  <mergeCells count="350">
    <mergeCell ref="A3:V3"/>
    <mergeCell ref="W3:Z3"/>
    <mergeCell ref="C6:G6"/>
    <mergeCell ref="C7:G7"/>
    <mergeCell ref="C8:G8"/>
    <mergeCell ref="C9:G9"/>
    <mergeCell ref="C10:G10"/>
    <mergeCell ref="C11:G11"/>
    <mergeCell ref="C12:G12"/>
    <mergeCell ref="J11:K11"/>
    <mergeCell ref="L11:Q11"/>
    <mergeCell ref="R11:S11"/>
    <mergeCell ref="T11:Z11"/>
    <mergeCell ref="A10:B10"/>
    <mergeCell ref="H10:I10"/>
    <mergeCell ref="J10:Z10"/>
    <mergeCell ref="A11:B11"/>
    <mergeCell ref="H11:I11"/>
    <mergeCell ref="H9:I9"/>
    <mergeCell ref="J9:K9"/>
    <mergeCell ref="L9:Q9"/>
    <mergeCell ref="R9:S9"/>
    <mergeCell ref="T9:Z9"/>
    <mergeCell ref="T7:Z7"/>
    <mergeCell ref="A57:B57"/>
    <mergeCell ref="H57:I57"/>
    <mergeCell ref="J57:K57"/>
    <mergeCell ref="L57:Q57"/>
    <mergeCell ref="R57:S57"/>
    <mergeCell ref="T57:Z57"/>
    <mergeCell ref="A56:B56"/>
    <mergeCell ref="H56:I56"/>
    <mergeCell ref="J56:Z56"/>
    <mergeCell ref="C56:G56"/>
    <mergeCell ref="C57:G57"/>
    <mergeCell ref="A59:B59"/>
    <mergeCell ref="H59:I59"/>
    <mergeCell ref="J59:K59"/>
    <mergeCell ref="L59:Q59"/>
    <mergeCell ref="R59:S59"/>
    <mergeCell ref="T59:Z59"/>
    <mergeCell ref="A58:B58"/>
    <mergeCell ref="H58:I58"/>
    <mergeCell ref="J58:Z58"/>
    <mergeCell ref="C58:G58"/>
    <mergeCell ref="C59:G59"/>
    <mergeCell ref="A55:B55"/>
    <mergeCell ref="H55:I55"/>
    <mergeCell ref="J55:K55"/>
    <mergeCell ref="L55:Q55"/>
    <mergeCell ref="R55:S55"/>
    <mergeCell ref="T55:Z55"/>
    <mergeCell ref="A54:B54"/>
    <mergeCell ref="H54:I54"/>
    <mergeCell ref="J54:Z54"/>
    <mergeCell ref="C54:G54"/>
    <mergeCell ref="C55:G55"/>
    <mergeCell ref="A53:B53"/>
    <mergeCell ref="H53:I53"/>
    <mergeCell ref="J53:K53"/>
    <mergeCell ref="L53:Q53"/>
    <mergeCell ref="R53:S53"/>
    <mergeCell ref="T53:Z53"/>
    <mergeCell ref="A52:B52"/>
    <mergeCell ref="H52:I52"/>
    <mergeCell ref="J52:Z52"/>
    <mergeCell ref="C52:G52"/>
    <mergeCell ref="C53:G53"/>
    <mergeCell ref="A51:B51"/>
    <mergeCell ref="H51:I51"/>
    <mergeCell ref="J51:K51"/>
    <mergeCell ref="L51:Q51"/>
    <mergeCell ref="R51:S51"/>
    <mergeCell ref="T51:Z51"/>
    <mergeCell ref="A50:B50"/>
    <mergeCell ref="H50:I50"/>
    <mergeCell ref="J50:Z50"/>
    <mergeCell ref="C50:G50"/>
    <mergeCell ref="C51:G51"/>
    <mergeCell ref="A49:B49"/>
    <mergeCell ref="H49:I49"/>
    <mergeCell ref="J49:K49"/>
    <mergeCell ref="L49:Q49"/>
    <mergeCell ref="R49:S49"/>
    <mergeCell ref="T49:Z49"/>
    <mergeCell ref="A48:B48"/>
    <mergeCell ref="H48:I48"/>
    <mergeCell ref="J48:Z48"/>
    <mergeCell ref="C48:G48"/>
    <mergeCell ref="C49:G49"/>
    <mergeCell ref="A47:B47"/>
    <mergeCell ref="H47:I47"/>
    <mergeCell ref="J47:K47"/>
    <mergeCell ref="L47:Q47"/>
    <mergeCell ref="R47:S47"/>
    <mergeCell ref="T47:Z47"/>
    <mergeCell ref="A46:B46"/>
    <mergeCell ref="H46:I46"/>
    <mergeCell ref="J46:Z46"/>
    <mergeCell ref="C46:G46"/>
    <mergeCell ref="C47:G47"/>
    <mergeCell ref="A45:B45"/>
    <mergeCell ref="H45:I45"/>
    <mergeCell ref="J45:K45"/>
    <mergeCell ref="L45:Q45"/>
    <mergeCell ref="R45:S45"/>
    <mergeCell ref="T45:Z45"/>
    <mergeCell ref="A44:B44"/>
    <mergeCell ref="H44:I44"/>
    <mergeCell ref="J44:Z44"/>
    <mergeCell ref="C44:G44"/>
    <mergeCell ref="C45:G45"/>
    <mergeCell ref="A43:B43"/>
    <mergeCell ref="H43:I43"/>
    <mergeCell ref="J43:K43"/>
    <mergeCell ref="L43:Q43"/>
    <mergeCell ref="R43:S43"/>
    <mergeCell ref="T43:Z43"/>
    <mergeCell ref="A42:B42"/>
    <mergeCell ref="H42:I42"/>
    <mergeCell ref="J42:Z42"/>
    <mergeCell ref="C42:G42"/>
    <mergeCell ref="C43:G43"/>
    <mergeCell ref="A41:B41"/>
    <mergeCell ref="H41:I41"/>
    <mergeCell ref="J41:K41"/>
    <mergeCell ref="L41:Q41"/>
    <mergeCell ref="R41:S41"/>
    <mergeCell ref="T41:Z41"/>
    <mergeCell ref="A40:B40"/>
    <mergeCell ref="H40:I40"/>
    <mergeCell ref="J40:Z40"/>
    <mergeCell ref="C40:G40"/>
    <mergeCell ref="C41:G41"/>
    <mergeCell ref="A39:B39"/>
    <mergeCell ref="H39:I39"/>
    <mergeCell ref="J39:K39"/>
    <mergeCell ref="L39:Q39"/>
    <mergeCell ref="R39:S39"/>
    <mergeCell ref="T39:Z39"/>
    <mergeCell ref="A38:B38"/>
    <mergeCell ref="H38:I38"/>
    <mergeCell ref="J38:Z38"/>
    <mergeCell ref="C38:G38"/>
    <mergeCell ref="C39:G39"/>
    <mergeCell ref="A37:B37"/>
    <mergeCell ref="H37:I37"/>
    <mergeCell ref="J37:K37"/>
    <mergeCell ref="L37:Q37"/>
    <mergeCell ref="R37:S37"/>
    <mergeCell ref="T37:Z37"/>
    <mergeCell ref="A36:B36"/>
    <mergeCell ref="H36:I36"/>
    <mergeCell ref="J36:Z36"/>
    <mergeCell ref="C36:G36"/>
    <mergeCell ref="C37:G37"/>
    <mergeCell ref="A35:B35"/>
    <mergeCell ref="H35:I35"/>
    <mergeCell ref="J35:K35"/>
    <mergeCell ref="L35:Q35"/>
    <mergeCell ref="R35:S35"/>
    <mergeCell ref="T35:Z35"/>
    <mergeCell ref="A34:B34"/>
    <mergeCell ref="H34:I34"/>
    <mergeCell ref="J34:Z34"/>
    <mergeCell ref="C34:G34"/>
    <mergeCell ref="C35:G35"/>
    <mergeCell ref="A33:B33"/>
    <mergeCell ref="H33:I33"/>
    <mergeCell ref="J33:K33"/>
    <mergeCell ref="L33:Q33"/>
    <mergeCell ref="R33:S33"/>
    <mergeCell ref="T33:Z33"/>
    <mergeCell ref="A32:B32"/>
    <mergeCell ref="H32:I32"/>
    <mergeCell ref="J32:Z32"/>
    <mergeCell ref="C32:G32"/>
    <mergeCell ref="C33:G33"/>
    <mergeCell ref="A31:B31"/>
    <mergeCell ref="H31:I31"/>
    <mergeCell ref="J31:K31"/>
    <mergeCell ref="L31:Q31"/>
    <mergeCell ref="R31:S31"/>
    <mergeCell ref="T31:Z31"/>
    <mergeCell ref="A30:B30"/>
    <mergeCell ref="H30:I30"/>
    <mergeCell ref="J30:Z30"/>
    <mergeCell ref="C30:G30"/>
    <mergeCell ref="C31:G31"/>
    <mergeCell ref="A29:B29"/>
    <mergeCell ref="H29:I29"/>
    <mergeCell ref="J29:K29"/>
    <mergeCell ref="L29:Q29"/>
    <mergeCell ref="R29:S29"/>
    <mergeCell ref="T29:Z29"/>
    <mergeCell ref="A28:B28"/>
    <mergeCell ref="H28:I28"/>
    <mergeCell ref="J28:Z28"/>
    <mergeCell ref="C28:G28"/>
    <mergeCell ref="C29:G29"/>
    <mergeCell ref="A27:B27"/>
    <mergeCell ref="H27:I27"/>
    <mergeCell ref="J27:K27"/>
    <mergeCell ref="L27:Q27"/>
    <mergeCell ref="R27:S27"/>
    <mergeCell ref="T27:Z27"/>
    <mergeCell ref="A26:B26"/>
    <mergeCell ref="H26:I26"/>
    <mergeCell ref="J26:Z26"/>
    <mergeCell ref="C26:G26"/>
    <mergeCell ref="C27:G27"/>
    <mergeCell ref="A25:B25"/>
    <mergeCell ref="H25:I25"/>
    <mergeCell ref="J25:K25"/>
    <mergeCell ref="L25:Q25"/>
    <mergeCell ref="R25:S25"/>
    <mergeCell ref="T25:Z25"/>
    <mergeCell ref="A24:B24"/>
    <mergeCell ref="H24:I24"/>
    <mergeCell ref="J24:Z24"/>
    <mergeCell ref="C24:G24"/>
    <mergeCell ref="C25:G25"/>
    <mergeCell ref="A23:B23"/>
    <mergeCell ref="H23:I23"/>
    <mergeCell ref="J23:K23"/>
    <mergeCell ref="L23:Q23"/>
    <mergeCell ref="R23:S23"/>
    <mergeCell ref="T23:Z23"/>
    <mergeCell ref="A22:B22"/>
    <mergeCell ref="H22:I22"/>
    <mergeCell ref="J22:Z22"/>
    <mergeCell ref="C22:G22"/>
    <mergeCell ref="C23:G23"/>
    <mergeCell ref="A21:B21"/>
    <mergeCell ref="H21:I21"/>
    <mergeCell ref="J21:K21"/>
    <mergeCell ref="L21:Q21"/>
    <mergeCell ref="R21:S21"/>
    <mergeCell ref="T21:Z21"/>
    <mergeCell ref="A20:B20"/>
    <mergeCell ref="H20:I20"/>
    <mergeCell ref="J20:Z20"/>
    <mergeCell ref="C20:G20"/>
    <mergeCell ref="C21:G21"/>
    <mergeCell ref="A19:B19"/>
    <mergeCell ref="H19:I19"/>
    <mergeCell ref="J19:K19"/>
    <mergeCell ref="L19:Q19"/>
    <mergeCell ref="R19:S19"/>
    <mergeCell ref="T19:Z19"/>
    <mergeCell ref="A18:B18"/>
    <mergeCell ref="H18:I18"/>
    <mergeCell ref="J18:Z18"/>
    <mergeCell ref="C18:G18"/>
    <mergeCell ref="C19:G19"/>
    <mergeCell ref="A17:B17"/>
    <mergeCell ref="H17:I17"/>
    <mergeCell ref="J17:K17"/>
    <mergeCell ref="L17:Q17"/>
    <mergeCell ref="R17:S17"/>
    <mergeCell ref="T17:Z17"/>
    <mergeCell ref="A16:B16"/>
    <mergeCell ref="H16:I16"/>
    <mergeCell ref="J16:Z16"/>
    <mergeCell ref="C16:G16"/>
    <mergeCell ref="C17:G17"/>
    <mergeCell ref="A15:B15"/>
    <mergeCell ref="H15:I15"/>
    <mergeCell ref="J15:K15"/>
    <mergeCell ref="L15:Q15"/>
    <mergeCell ref="R15:S15"/>
    <mergeCell ref="T15:Z15"/>
    <mergeCell ref="A14:B14"/>
    <mergeCell ref="H14:I14"/>
    <mergeCell ref="J14:Z14"/>
    <mergeCell ref="C15:G15"/>
    <mergeCell ref="C14:G14"/>
    <mergeCell ref="A13:B13"/>
    <mergeCell ref="H13:I13"/>
    <mergeCell ref="J13:K13"/>
    <mergeCell ref="L13:Q13"/>
    <mergeCell ref="R13:S13"/>
    <mergeCell ref="T13:Z13"/>
    <mergeCell ref="A12:B12"/>
    <mergeCell ref="H12:I12"/>
    <mergeCell ref="J12:Z12"/>
    <mergeCell ref="C13:G13"/>
    <mergeCell ref="A8:B8"/>
    <mergeCell ref="H8:I8"/>
    <mergeCell ref="J8:Z8"/>
    <mergeCell ref="A9:B9"/>
    <mergeCell ref="A7:B7"/>
    <mergeCell ref="H7:I7"/>
    <mergeCell ref="J7:K7"/>
    <mergeCell ref="L7:Q7"/>
    <mergeCell ref="R7:S7"/>
    <mergeCell ref="J5:Z5"/>
    <mergeCell ref="A6:B6"/>
    <mergeCell ref="H6:I6"/>
    <mergeCell ref="J6:Z6"/>
    <mergeCell ref="A4:B4"/>
    <mergeCell ref="C4:G5"/>
    <mergeCell ref="H4:I4"/>
    <mergeCell ref="J4:Z4"/>
    <mergeCell ref="A5:B5"/>
    <mergeCell ref="H5:I5"/>
    <mergeCell ref="A60:B60"/>
    <mergeCell ref="H60:I60"/>
    <mergeCell ref="J60:Z60"/>
    <mergeCell ref="A61:B61"/>
    <mergeCell ref="H61:I61"/>
    <mergeCell ref="J61:K61"/>
    <mergeCell ref="L61:Q61"/>
    <mergeCell ref="R61:S61"/>
    <mergeCell ref="T61:Z61"/>
    <mergeCell ref="C60:G60"/>
    <mergeCell ref="C61:G61"/>
    <mergeCell ref="A62:B62"/>
    <mergeCell ref="H62:I62"/>
    <mergeCell ref="J62:Z62"/>
    <mergeCell ref="A63:B63"/>
    <mergeCell ref="H63:I63"/>
    <mergeCell ref="J63:K63"/>
    <mergeCell ref="L63:Q63"/>
    <mergeCell ref="R63:S63"/>
    <mergeCell ref="T63:Z63"/>
    <mergeCell ref="C62:G62"/>
    <mergeCell ref="C63:G63"/>
    <mergeCell ref="A64:B64"/>
    <mergeCell ref="H64:I64"/>
    <mergeCell ref="J64:Z64"/>
    <mergeCell ref="A65:B65"/>
    <mergeCell ref="H65:I65"/>
    <mergeCell ref="J65:K65"/>
    <mergeCell ref="L65:Q65"/>
    <mergeCell ref="R65:S65"/>
    <mergeCell ref="T65:Z65"/>
    <mergeCell ref="C64:G64"/>
    <mergeCell ref="C65:G65"/>
    <mergeCell ref="A66:B66"/>
    <mergeCell ref="H66:I66"/>
    <mergeCell ref="J66:Z66"/>
    <mergeCell ref="A67:B67"/>
    <mergeCell ref="H67:I67"/>
    <mergeCell ref="J67:K67"/>
    <mergeCell ref="L67:Q67"/>
    <mergeCell ref="R67:S67"/>
    <mergeCell ref="T67:Z67"/>
    <mergeCell ref="C66:G66"/>
    <mergeCell ref="C67:G67"/>
  </mergeCells>
  <phoneticPr fontId="2"/>
  <hyperlinks>
    <hyperlink ref="AT28" r:id="rId1" xr:uid="{6C6261F2-6A82-4EB8-BFD3-48DBA5047AC6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5"/>
  <sheetViews>
    <sheetView workbookViewId="0">
      <selection activeCell="A2" sqref="A2:Z3"/>
    </sheetView>
  </sheetViews>
  <sheetFormatPr defaultColWidth="3.75" defaultRowHeight="13.5" x14ac:dyDescent="0.15"/>
  <sheetData>
    <row r="1" spans="1:26" ht="24.75" thickBot="1" x14ac:dyDescent="0.25">
      <c r="A1" s="183" t="s">
        <v>611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5">
        <v>43549</v>
      </c>
      <c r="X1" s="186"/>
      <c r="Y1" s="186"/>
      <c r="Z1" s="186"/>
    </row>
    <row r="2" spans="1:26" ht="14.25" x14ac:dyDescent="0.15">
      <c r="A2" s="114" t="s">
        <v>34</v>
      </c>
      <c r="B2" s="115" t="s">
        <v>35</v>
      </c>
      <c r="C2" s="116" t="s">
        <v>290</v>
      </c>
      <c r="D2" s="117"/>
      <c r="E2" s="117"/>
      <c r="F2" s="117"/>
      <c r="G2" s="118"/>
      <c r="H2" s="122" t="s">
        <v>291</v>
      </c>
      <c r="I2" s="123"/>
      <c r="J2" s="122" t="s">
        <v>399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93"/>
    </row>
    <row r="3" spans="1:26" ht="15" thickBot="1" x14ac:dyDescent="0.2">
      <c r="A3" s="128" t="s">
        <v>295</v>
      </c>
      <c r="B3" s="129"/>
      <c r="C3" s="119"/>
      <c r="D3" s="120"/>
      <c r="E3" s="120"/>
      <c r="F3" s="120"/>
      <c r="G3" s="121"/>
      <c r="H3" s="130" t="s">
        <v>610</v>
      </c>
      <c r="I3" s="129"/>
      <c r="J3" s="130" t="s">
        <v>298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2"/>
    </row>
    <row r="4" spans="1:26" ht="17.25" x14ac:dyDescent="0.15">
      <c r="A4" s="114">
        <v>1</v>
      </c>
      <c r="B4" s="115"/>
      <c r="C4" s="178" t="s">
        <v>304</v>
      </c>
      <c r="D4" s="179"/>
      <c r="E4" s="179"/>
      <c r="F4" s="179"/>
      <c r="G4" s="180"/>
      <c r="H4" s="125" t="s">
        <v>305</v>
      </c>
      <c r="I4" s="115"/>
      <c r="J4" s="148" t="s">
        <v>9</v>
      </c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90"/>
    </row>
    <row r="5" spans="1:26" ht="18" thickBot="1" x14ac:dyDescent="0.2">
      <c r="A5" s="154"/>
      <c r="B5" s="167"/>
      <c r="C5" s="187" t="s">
        <v>400</v>
      </c>
      <c r="D5" s="186"/>
      <c r="E5" s="186"/>
      <c r="F5" s="186"/>
      <c r="G5" s="188"/>
      <c r="H5" s="191">
        <v>73</v>
      </c>
      <c r="I5" s="192"/>
      <c r="J5" s="159" t="s">
        <v>300</v>
      </c>
      <c r="K5" s="160"/>
      <c r="L5" s="160" t="s">
        <v>306</v>
      </c>
      <c r="M5" s="160"/>
      <c r="N5" s="160"/>
      <c r="O5" s="160"/>
      <c r="P5" s="160"/>
      <c r="Q5" s="160"/>
      <c r="R5" s="160" t="s">
        <v>301</v>
      </c>
      <c r="S5" s="160"/>
      <c r="T5" s="160" t="s">
        <v>8</v>
      </c>
      <c r="U5" s="160"/>
      <c r="V5" s="160"/>
      <c r="W5" s="160"/>
      <c r="X5" s="160"/>
      <c r="Y5" s="160"/>
      <c r="Z5" s="189"/>
    </row>
    <row r="6" spans="1:26" ht="17.25" x14ac:dyDescent="0.15">
      <c r="A6" s="114">
        <v>2</v>
      </c>
      <c r="B6" s="115"/>
      <c r="C6" s="178" t="s">
        <v>307</v>
      </c>
      <c r="D6" s="179"/>
      <c r="E6" s="179"/>
      <c r="F6" s="179"/>
      <c r="G6" s="180"/>
      <c r="H6" s="125" t="s">
        <v>305</v>
      </c>
      <c r="I6" s="115"/>
      <c r="J6" s="148" t="s">
        <v>11</v>
      </c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90"/>
    </row>
    <row r="7" spans="1:26" ht="18" thickBot="1" x14ac:dyDescent="0.2">
      <c r="A7" s="154"/>
      <c r="B7" s="155"/>
      <c r="C7" s="187" t="s">
        <v>462</v>
      </c>
      <c r="D7" s="186"/>
      <c r="E7" s="186"/>
      <c r="F7" s="186"/>
      <c r="G7" s="188"/>
      <c r="H7" s="156">
        <v>75</v>
      </c>
      <c r="I7" s="157"/>
      <c r="J7" s="159" t="s">
        <v>302</v>
      </c>
      <c r="K7" s="160"/>
      <c r="L7" s="160" t="s">
        <v>309</v>
      </c>
      <c r="M7" s="160"/>
      <c r="N7" s="160"/>
      <c r="O7" s="160"/>
      <c r="P7" s="160"/>
      <c r="Q7" s="160"/>
      <c r="R7" s="160" t="s">
        <v>303</v>
      </c>
      <c r="S7" s="160"/>
      <c r="T7" s="160" t="s">
        <v>10</v>
      </c>
      <c r="U7" s="160"/>
      <c r="V7" s="160"/>
      <c r="W7" s="160"/>
      <c r="X7" s="160"/>
      <c r="Y7" s="160"/>
      <c r="Z7" s="189"/>
    </row>
    <row r="8" spans="1:26" ht="17.25" x14ac:dyDescent="0.15">
      <c r="A8" s="114">
        <v>3</v>
      </c>
      <c r="B8" s="115"/>
      <c r="C8" s="178" t="s">
        <v>310</v>
      </c>
      <c r="D8" s="179"/>
      <c r="E8" s="179"/>
      <c r="F8" s="179"/>
      <c r="G8" s="180"/>
      <c r="H8" s="125" t="s">
        <v>311</v>
      </c>
      <c r="I8" s="115"/>
      <c r="J8" s="148" t="s">
        <v>380</v>
      </c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90"/>
    </row>
    <row r="9" spans="1:26" ht="18" thickBot="1" x14ac:dyDescent="0.2">
      <c r="A9" s="154"/>
      <c r="B9" s="155"/>
      <c r="C9" s="187" t="s">
        <v>463</v>
      </c>
      <c r="D9" s="186"/>
      <c r="E9" s="186"/>
      <c r="F9" s="186"/>
      <c r="G9" s="188"/>
      <c r="H9" s="156">
        <v>74</v>
      </c>
      <c r="I9" s="157"/>
      <c r="J9" s="159" t="s">
        <v>302</v>
      </c>
      <c r="K9" s="160"/>
      <c r="L9" s="160" t="s">
        <v>12</v>
      </c>
      <c r="M9" s="160"/>
      <c r="N9" s="160"/>
      <c r="O9" s="160"/>
      <c r="P9" s="160"/>
      <c r="Q9" s="160"/>
      <c r="R9" s="160" t="s">
        <v>303</v>
      </c>
      <c r="S9" s="160"/>
      <c r="T9" s="160" t="s">
        <v>312</v>
      </c>
      <c r="U9" s="160"/>
      <c r="V9" s="160"/>
      <c r="W9" s="160"/>
      <c r="X9" s="160"/>
      <c r="Y9" s="160"/>
      <c r="Z9" s="189"/>
    </row>
    <row r="10" spans="1:26" ht="17.25" x14ac:dyDescent="0.15">
      <c r="A10" s="114">
        <v>4</v>
      </c>
      <c r="B10" s="115"/>
      <c r="C10" s="178" t="s">
        <v>313</v>
      </c>
      <c r="D10" s="179"/>
      <c r="E10" s="179"/>
      <c r="F10" s="179"/>
      <c r="G10" s="180"/>
      <c r="H10" s="125" t="s">
        <v>305</v>
      </c>
      <c r="I10" s="115"/>
      <c r="J10" s="148" t="s">
        <v>13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90"/>
    </row>
    <row r="11" spans="1:26" ht="18" thickBot="1" x14ac:dyDescent="0.2">
      <c r="A11" s="154"/>
      <c r="B11" s="155"/>
      <c r="C11" s="187" t="s">
        <v>401</v>
      </c>
      <c r="D11" s="186"/>
      <c r="E11" s="186"/>
      <c r="F11" s="186"/>
      <c r="G11" s="188"/>
      <c r="H11" s="156">
        <v>71</v>
      </c>
      <c r="I11" s="157"/>
      <c r="J11" s="159" t="s">
        <v>302</v>
      </c>
      <c r="K11" s="160"/>
      <c r="L11" s="160" t="s">
        <v>314</v>
      </c>
      <c r="M11" s="160"/>
      <c r="N11" s="160"/>
      <c r="O11" s="160"/>
      <c r="P11" s="160"/>
      <c r="Q11" s="160"/>
      <c r="R11" s="160" t="s">
        <v>303</v>
      </c>
      <c r="S11" s="160"/>
      <c r="T11" s="160" t="s">
        <v>315</v>
      </c>
      <c r="U11" s="160"/>
      <c r="V11" s="160"/>
      <c r="W11" s="160"/>
      <c r="X11" s="160"/>
      <c r="Y11" s="160"/>
      <c r="Z11" s="189"/>
    </row>
    <row r="12" spans="1:26" ht="17.25" x14ac:dyDescent="0.15">
      <c r="A12" s="114">
        <v>5</v>
      </c>
      <c r="B12" s="115"/>
      <c r="C12" s="178" t="s">
        <v>316</v>
      </c>
      <c r="D12" s="179"/>
      <c r="E12" s="179"/>
      <c r="F12" s="179"/>
      <c r="G12" s="180"/>
      <c r="H12" s="125" t="s">
        <v>311</v>
      </c>
      <c r="I12" s="115"/>
      <c r="J12" s="148" t="s">
        <v>381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90"/>
    </row>
    <row r="13" spans="1:26" ht="18" thickBot="1" x14ac:dyDescent="0.2">
      <c r="A13" s="154"/>
      <c r="B13" s="155"/>
      <c r="C13" s="187" t="s">
        <v>402</v>
      </c>
      <c r="D13" s="186"/>
      <c r="E13" s="186"/>
      <c r="F13" s="186"/>
      <c r="G13" s="188"/>
      <c r="H13" s="156">
        <v>69</v>
      </c>
      <c r="I13" s="157"/>
      <c r="J13" s="159" t="s">
        <v>302</v>
      </c>
      <c r="K13" s="160"/>
      <c r="L13" s="160" t="s">
        <v>314</v>
      </c>
      <c r="M13" s="160"/>
      <c r="N13" s="160"/>
      <c r="O13" s="160"/>
      <c r="P13" s="160"/>
      <c r="Q13" s="160"/>
      <c r="R13" s="160" t="s">
        <v>303</v>
      </c>
      <c r="S13" s="160"/>
      <c r="T13" s="160" t="s">
        <v>14</v>
      </c>
      <c r="U13" s="160"/>
      <c r="V13" s="160"/>
      <c r="W13" s="160"/>
      <c r="X13" s="160"/>
      <c r="Y13" s="160"/>
      <c r="Z13" s="189"/>
    </row>
    <row r="14" spans="1:26" ht="17.25" x14ac:dyDescent="0.15">
      <c r="A14" s="114">
        <v>6</v>
      </c>
      <c r="B14" s="115"/>
      <c r="C14" s="178" t="s">
        <v>317</v>
      </c>
      <c r="D14" s="179"/>
      <c r="E14" s="179"/>
      <c r="F14" s="179"/>
      <c r="G14" s="180"/>
      <c r="H14" s="125" t="s">
        <v>311</v>
      </c>
      <c r="I14" s="115"/>
      <c r="J14" s="148" t="s">
        <v>382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90"/>
    </row>
    <row r="15" spans="1:26" ht="18" thickBot="1" x14ac:dyDescent="0.2">
      <c r="A15" s="154"/>
      <c r="B15" s="155"/>
      <c r="C15" s="187" t="s">
        <v>464</v>
      </c>
      <c r="D15" s="186"/>
      <c r="E15" s="186"/>
      <c r="F15" s="186"/>
      <c r="G15" s="188"/>
      <c r="H15" s="156">
        <v>71</v>
      </c>
      <c r="I15" s="157"/>
      <c r="J15" s="159" t="s">
        <v>302</v>
      </c>
      <c r="K15" s="160"/>
      <c r="L15" s="160" t="s">
        <v>15</v>
      </c>
      <c r="M15" s="160"/>
      <c r="N15" s="160"/>
      <c r="O15" s="160"/>
      <c r="P15" s="160"/>
      <c r="Q15" s="160"/>
      <c r="R15" s="160" t="s">
        <v>303</v>
      </c>
      <c r="S15" s="160"/>
      <c r="T15" s="160" t="s">
        <v>16</v>
      </c>
      <c r="U15" s="160"/>
      <c r="V15" s="160"/>
      <c r="W15" s="160"/>
      <c r="X15" s="160"/>
      <c r="Y15" s="160"/>
      <c r="Z15" s="189"/>
    </row>
    <row r="16" spans="1:26" ht="17.25" x14ac:dyDescent="0.15">
      <c r="A16" s="114">
        <v>7</v>
      </c>
      <c r="B16" s="115"/>
      <c r="C16" s="178" t="s">
        <v>318</v>
      </c>
      <c r="D16" s="179"/>
      <c r="E16" s="179"/>
      <c r="F16" s="179"/>
      <c r="G16" s="180"/>
      <c r="H16" s="125" t="s">
        <v>311</v>
      </c>
      <c r="I16" s="115"/>
      <c r="J16" s="148" t="s">
        <v>383</v>
      </c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90"/>
    </row>
    <row r="17" spans="1:26" ht="18" thickBot="1" x14ac:dyDescent="0.2">
      <c r="A17" s="154"/>
      <c r="B17" s="155"/>
      <c r="C17" s="187" t="s">
        <v>465</v>
      </c>
      <c r="D17" s="186"/>
      <c r="E17" s="186"/>
      <c r="F17" s="186"/>
      <c r="G17" s="188"/>
      <c r="H17" s="156">
        <v>76</v>
      </c>
      <c r="I17" s="157"/>
      <c r="J17" s="159" t="s">
        <v>302</v>
      </c>
      <c r="K17" s="160"/>
      <c r="L17" s="160" t="s">
        <v>319</v>
      </c>
      <c r="M17" s="160"/>
      <c r="N17" s="160"/>
      <c r="O17" s="160"/>
      <c r="P17" s="160"/>
      <c r="Q17" s="160"/>
      <c r="R17" s="160" t="s">
        <v>303</v>
      </c>
      <c r="S17" s="160"/>
      <c r="T17" s="160" t="s">
        <v>320</v>
      </c>
      <c r="U17" s="160"/>
      <c r="V17" s="160"/>
      <c r="W17" s="160"/>
      <c r="X17" s="160"/>
      <c r="Y17" s="160"/>
      <c r="Z17" s="189"/>
    </row>
    <row r="18" spans="1:26" ht="17.25" x14ac:dyDescent="0.15">
      <c r="A18" s="114">
        <v>8</v>
      </c>
      <c r="B18" s="115"/>
      <c r="C18" s="178" t="s">
        <v>321</v>
      </c>
      <c r="D18" s="179"/>
      <c r="E18" s="179"/>
      <c r="F18" s="179"/>
      <c r="G18" s="180"/>
      <c r="H18" s="125" t="s">
        <v>311</v>
      </c>
      <c r="I18" s="115"/>
      <c r="J18" s="148" t="s">
        <v>384</v>
      </c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90"/>
    </row>
    <row r="19" spans="1:26" ht="18" thickBot="1" x14ac:dyDescent="0.2">
      <c r="A19" s="154"/>
      <c r="B19" s="155"/>
      <c r="C19" s="187" t="s">
        <v>466</v>
      </c>
      <c r="D19" s="186"/>
      <c r="E19" s="186"/>
      <c r="F19" s="186"/>
      <c r="G19" s="188"/>
      <c r="H19" s="156">
        <v>60</v>
      </c>
      <c r="I19" s="157"/>
      <c r="J19" s="159" t="s">
        <v>302</v>
      </c>
      <c r="K19" s="160"/>
      <c r="L19" s="160" t="s">
        <v>322</v>
      </c>
      <c r="M19" s="160"/>
      <c r="N19" s="160"/>
      <c r="O19" s="160"/>
      <c r="P19" s="160"/>
      <c r="Q19" s="160"/>
      <c r="R19" s="160" t="s">
        <v>303</v>
      </c>
      <c r="S19" s="160"/>
      <c r="T19" s="160" t="s">
        <v>323</v>
      </c>
      <c r="U19" s="160"/>
      <c r="V19" s="160"/>
      <c r="W19" s="160"/>
      <c r="X19" s="160"/>
      <c r="Y19" s="160"/>
      <c r="Z19" s="189"/>
    </row>
    <row r="20" spans="1:26" ht="17.25" x14ac:dyDescent="0.15">
      <c r="A20" s="114">
        <v>9</v>
      </c>
      <c r="B20" s="115"/>
      <c r="C20" s="178" t="s">
        <v>606</v>
      </c>
      <c r="D20" s="179"/>
      <c r="E20" s="179"/>
      <c r="F20" s="179"/>
      <c r="G20" s="180"/>
      <c r="H20" s="125" t="s">
        <v>311</v>
      </c>
      <c r="I20" s="115"/>
      <c r="J20" s="148" t="s">
        <v>385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90"/>
    </row>
    <row r="21" spans="1:26" ht="18" thickBot="1" x14ac:dyDescent="0.2">
      <c r="A21" s="154"/>
      <c r="B21" s="155"/>
      <c r="C21" s="187" t="s">
        <v>467</v>
      </c>
      <c r="D21" s="186"/>
      <c r="E21" s="186"/>
      <c r="F21" s="186"/>
      <c r="G21" s="188"/>
      <c r="H21" s="156">
        <v>64</v>
      </c>
      <c r="I21" s="157"/>
      <c r="J21" s="159" t="s">
        <v>302</v>
      </c>
      <c r="K21" s="160"/>
      <c r="L21" s="160" t="s">
        <v>17</v>
      </c>
      <c r="M21" s="160"/>
      <c r="N21" s="160"/>
      <c r="O21" s="160"/>
      <c r="P21" s="160"/>
      <c r="Q21" s="160"/>
      <c r="R21" s="160" t="s">
        <v>303</v>
      </c>
      <c r="S21" s="160"/>
      <c r="T21" s="160" t="s">
        <v>324</v>
      </c>
      <c r="U21" s="160"/>
      <c r="V21" s="160"/>
      <c r="W21" s="160"/>
      <c r="X21" s="160"/>
      <c r="Y21" s="160"/>
      <c r="Z21" s="189"/>
    </row>
    <row r="22" spans="1:26" ht="17.25" x14ac:dyDescent="0.15">
      <c r="A22" s="114">
        <v>10</v>
      </c>
      <c r="B22" s="115"/>
      <c r="C22" s="178" t="s">
        <v>604</v>
      </c>
      <c r="D22" s="179"/>
      <c r="E22" s="179"/>
      <c r="F22" s="179"/>
      <c r="G22" s="180"/>
      <c r="H22" s="125" t="s">
        <v>311</v>
      </c>
      <c r="I22" s="115"/>
      <c r="J22" s="148" t="s">
        <v>386</v>
      </c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90"/>
    </row>
    <row r="23" spans="1:26" ht="18" thickBot="1" x14ac:dyDescent="0.2">
      <c r="A23" s="154"/>
      <c r="B23" s="155"/>
      <c r="C23" s="187" t="s">
        <v>403</v>
      </c>
      <c r="D23" s="186"/>
      <c r="E23" s="186"/>
      <c r="F23" s="186"/>
      <c r="G23" s="188"/>
      <c r="H23" s="156">
        <v>57</v>
      </c>
      <c r="I23" s="157"/>
      <c r="J23" s="159" t="s">
        <v>302</v>
      </c>
      <c r="K23" s="160"/>
      <c r="L23" s="160" t="s">
        <v>325</v>
      </c>
      <c r="M23" s="160"/>
      <c r="N23" s="160"/>
      <c r="O23" s="160"/>
      <c r="P23" s="160"/>
      <c r="Q23" s="160"/>
      <c r="R23" s="160" t="s">
        <v>303</v>
      </c>
      <c r="S23" s="160"/>
      <c r="T23" s="160" t="s">
        <v>326</v>
      </c>
      <c r="U23" s="160"/>
      <c r="V23" s="160"/>
      <c r="W23" s="160"/>
      <c r="X23" s="160"/>
      <c r="Y23" s="160"/>
      <c r="Z23" s="189"/>
    </row>
    <row r="24" spans="1:26" ht="17.25" x14ac:dyDescent="0.15">
      <c r="A24" s="114">
        <v>11</v>
      </c>
      <c r="B24" s="115"/>
      <c r="C24" s="178" t="s">
        <v>327</v>
      </c>
      <c r="D24" s="179"/>
      <c r="E24" s="179"/>
      <c r="F24" s="179"/>
      <c r="G24" s="180"/>
      <c r="H24" s="125" t="s">
        <v>311</v>
      </c>
      <c r="I24" s="115"/>
      <c r="J24" s="148" t="s">
        <v>387</v>
      </c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90"/>
    </row>
    <row r="25" spans="1:26" ht="18" thickBot="1" x14ac:dyDescent="0.2">
      <c r="A25" s="154"/>
      <c r="B25" s="155"/>
      <c r="C25" s="187" t="s">
        <v>404</v>
      </c>
      <c r="D25" s="186"/>
      <c r="E25" s="186"/>
      <c r="F25" s="186"/>
      <c r="G25" s="188"/>
      <c r="H25" s="156">
        <v>46</v>
      </c>
      <c r="I25" s="157"/>
      <c r="J25" s="159" t="s">
        <v>302</v>
      </c>
      <c r="K25" s="160"/>
      <c r="L25" s="160" t="s">
        <v>328</v>
      </c>
      <c r="M25" s="160"/>
      <c r="N25" s="160"/>
      <c r="O25" s="160"/>
      <c r="P25" s="160"/>
      <c r="Q25" s="160"/>
      <c r="R25" s="160" t="s">
        <v>303</v>
      </c>
      <c r="S25" s="160"/>
      <c r="T25" s="160" t="s">
        <v>329</v>
      </c>
      <c r="U25" s="160"/>
      <c r="V25" s="160"/>
      <c r="W25" s="160"/>
      <c r="X25" s="160"/>
      <c r="Y25" s="160"/>
      <c r="Z25" s="189"/>
    </row>
    <row r="26" spans="1:26" ht="17.25" x14ac:dyDescent="0.15">
      <c r="A26" s="114">
        <v>12</v>
      </c>
      <c r="B26" s="115"/>
      <c r="C26" s="178" t="s">
        <v>330</v>
      </c>
      <c r="D26" s="179"/>
      <c r="E26" s="179"/>
      <c r="F26" s="179"/>
      <c r="G26" s="180"/>
      <c r="H26" s="125" t="s">
        <v>305</v>
      </c>
      <c r="I26" s="115"/>
      <c r="J26" s="148" t="s">
        <v>377</v>
      </c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90"/>
    </row>
    <row r="27" spans="1:26" ht="18" thickBot="1" x14ac:dyDescent="0.2">
      <c r="A27" s="154"/>
      <c r="B27" s="155"/>
      <c r="C27" s="187" t="s">
        <v>468</v>
      </c>
      <c r="D27" s="186"/>
      <c r="E27" s="186"/>
      <c r="F27" s="186"/>
      <c r="G27" s="188"/>
      <c r="H27" s="156">
        <v>84</v>
      </c>
      <c r="I27" s="157"/>
      <c r="J27" s="159" t="s">
        <v>302</v>
      </c>
      <c r="K27" s="160"/>
      <c r="L27" s="160" t="s">
        <v>331</v>
      </c>
      <c r="M27" s="160"/>
      <c r="N27" s="160"/>
      <c r="O27" s="160"/>
      <c r="P27" s="160"/>
      <c r="Q27" s="160"/>
      <c r="R27" s="160" t="s">
        <v>303</v>
      </c>
      <c r="S27" s="160"/>
      <c r="T27" s="160" t="s">
        <v>332</v>
      </c>
      <c r="U27" s="160"/>
      <c r="V27" s="160"/>
      <c r="W27" s="160"/>
      <c r="X27" s="160"/>
      <c r="Y27" s="160"/>
      <c r="Z27" s="189"/>
    </row>
    <row r="28" spans="1:26" ht="17.25" x14ac:dyDescent="0.15">
      <c r="A28" s="114">
        <v>13</v>
      </c>
      <c r="B28" s="115"/>
      <c r="C28" s="178" t="s">
        <v>333</v>
      </c>
      <c r="D28" s="179"/>
      <c r="E28" s="179"/>
      <c r="F28" s="179"/>
      <c r="G28" s="180"/>
      <c r="H28" s="125" t="s">
        <v>305</v>
      </c>
      <c r="I28" s="115"/>
      <c r="J28" s="148" t="s">
        <v>378</v>
      </c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90"/>
    </row>
    <row r="29" spans="1:26" ht="18" thickBot="1" x14ac:dyDescent="0.2">
      <c r="A29" s="154"/>
      <c r="B29" s="155"/>
      <c r="C29" s="187" t="s">
        <v>405</v>
      </c>
      <c r="D29" s="186"/>
      <c r="E29" s="186"/>
      <c r="F29" s="186"/>
      <c r="G29" s="188"/>
      <c r="H29" s="156">
        <v>70</v>
      </c>
      <c r="I29" s="157"/>
      <c r="J29" s="159" t="s">
        <v>302</v>
      </c>
      <c r="K29" s="160"/>
      <c r="L29" s="160" t="s">
        <v>334</v>
      </c>
      <c r="M29" s="160"/>
      <c r="N29" s="160"/>
      <c r="O29" s="160"/>
      <c r="P29" s="160"/>
      <c r="Q29" s="160"/>
      <c r="R29" s="160" t="s">
        <v>303</v>
      </c>
      <c r="S29" s="160"/>
      <c r="T29" s="160" t="s">
        <v>335</v>
      </c>
      <c r="U29" s="160"/>
      <c r="V29" s="160"/>
      <c r="W29" s="160"/>
      <c r="X29" s="160"/>
      <c r="Y29" s="160"/>
      <c r="Z29" s="189"/>
    </row>
    <row r="30" spans="1:26" ht="17.25" x14ac:dyDescent="0.15">
      <c r="A30" s="114">
        <v>14</v>
      </c>
      <c r="B30" s="115"/>
      <c r="C30" s="178" t="s">
        <v>602</v>
      </c>
      <c r="D30" s="179"/>
      <c r="E30" s="179"/>
      <c r="F30" s="179"/>
      <c r="G30" s="180"/>
      <c r="H30" s="125" t="s">
        <v>311</v>
      </c>
      <c r="I30" s="115"/>
      <c r="J30" s="148" t="s">
        <v>388</v>
      </c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90"/>
    </row>
    <row r="31" spans="1:26" ht="18" thickBot="1" x14ac:dyDescent="0.2">
      <c r="A31" s="154"/>
      <c r="B31" s="155"/>
      <c r="C31" s="187" t="s">
        <v>469</v>
      </c>
      <c r="D31" s="186"/>
      <c r="E31" s="186"/>
      <c r="F31" s="186"/>
      <c r="G31" s="188"/>
      <c r="H31" s="156">
        <v>70</v>
      </c>
      <c r="I31" s="157"/>
      <c r="J31" s="159" t="s">
        <v>302</v>
      </c>
      <c r="K31" s="160"/>
      <c r="L31" s="160" t="s">
        <v>337</v>
      </c>
      <c r="M31" s="160"/>
      <c r="N31" s="160"/>
      <c r="O31" s="160"/>
      <c r="P31" s="160"/>
      <c r="Q31" s="160"/>
      <c r="R31" s="160" t="s">
        <v>303</v>
      </c>
      <c r="S31" s="160"/>
      <c r="T31" s="160" t="s">
        <v>338</v>
      </c>
      <c r="U31" s="160"/>
      <c r="V31" s="160"/>
      <c r="W31" s="160"/>
      <c r="X31" s="160"/>
      <c r="Y31" s="160"/>
      <c r="Z31" s="189"/>
    </row>
    <row r="32" spans="1:26" ht="17.25" x14ac:dyDescent="0.15">
      <c r="A32" s="114">
        <v>15</v>
      </c>
      <c r="B32" s="115"/>
      <c r="C32" s="178" t="s">
        <v>339</v>
      </c>
      <c r="D32" s="179"/>
      <c r="E32" s="179"/>
      <c r="F32" s="179"/>
      <c r="G32" s="180"/>
      <c r="H32" s="125" t="s">
        <v>305</v>
      </c>
      <c r="I32" s="115"/>
      <c r="J32" s="148" t="s">
        <v>379</v>
      </c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90"/>
    </row>
    <row r="33" spans="1:26" ht="18" thickBot="1" x14ac:dyDescent="0.2">
      <c r="A33" s="154"/>
      <c r="B33" s="155"/>
      <c r="C33" s="187" t="s">
        <v>406</v>
      </c>
      <c r="D33" s="186"/>
      <c r="E33" s="186"/>
      <c r="F33" s="186"/>
      <c r="G33" s="188"/>
      <c r="H33" s="156">
        <v>72</v>
      </c>
      <c r="I33" s="157"/>
      <c r="J33" s="159" t="s">
        <v>302</v>
      </c>
      <c r="K33" s="160"/>
      <c r="L33" s="160" t="s">
        <v>340</v>
      </c>
      <c r="M33" s="160"/>
      <c r="N33" s="160"/>
      <c r="O33" s="160"/>
      <c r="P33" s="160"/>
      <c r="Q33" s="160"/>
      <c r="R33" s="160" t="s">
        <v>303</v>
      </c>
      <c r="S33" s="160"/>
      <c r="T33" s="160" t="s">
        <v>341</v>
      </c>
      <c r="U33" s="160"/>
      <c r="V33" s="160"/>
      <c r="W33" s="160"/>
      <c r="X33" s="160"/>
      <c r="Y33" s="160"/>
      <c r="Z33" s="189"/>
    </row>
    <row r="34" spans="1:26" ht="17.25" x14ac:dyDescent="0.15">
      <c r="A34" s="114">
        <v>16</v>
      </c>
      <c r="B34" s="115"/>
      <c r="C34" s="178" t="s">
        <v>342</v>
      </c>
      <c r="D34" s="179"/>
      <c r="E34" s="179"/>
      <c r="F34" s="179"/>
      <c r="G34" s="180"/>
      <c r="H34" s="125" t="s">
        <v>305</v>
      </c>
      <c r="I34" s="115"/>
      <c r="J34" s="148" t="s">
        <v>389</v>
      </c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90"/>
    </row>
    <row r="35" spans="1:26" ht="18" thickBot="1" x14ac:dyDescent="0.2">
      <c r="A35" s="154"/>
      <c r="B35" s="155"/>
      <c r="C35" s="187" t="s">
        <v>470</v>
      </c>
      <c r="D35" s="186"/>
      <c r="E35" s="186"/>
      <c r="F35" s="186"/>
      <c r="G35" s="188"/>
      <c r="H35" s="156">
        <v>76</v>
      </c>
      <c r="I35" s="157"/>
      <c r="J35" s="159" t="s">
        <v>302</v>
      </c>
      <c r="K35" s="160"/>
      <c r="L35" s="160" t="s">
        <v>343</v>
      </c>
      <c r="M35" s="160"/>
      <c r="N35" s="160"/>
      <c r="O35" s="160"/>
      <c r="P35" s="160"/>
      <c r="Q35" s="160"/>
      <c r="R35" s="160" t="s">
        <v>303</v>
      </c>
      <c r="S35" s="160"/>
      <c r="T35" s="160" t="s">
        <v>344</v>
      </c>
      <c r="U35" s="160"/>
      <c r="V35" s="160"/>
      <c r="W35" s="160"/>
      <c r="X35" s="160"/>
      <c r="Y35" s="160"/>
      <c r="Z35" s="189"/>
    </row>
    <row r="36" spans="1:26" ht="17.25" x14ac:dyDescent="0.15">
      <c r="A36" s="114">
        <v>17</v>
      </c>
      <c r="B36" s="115"/>
      <c r="C36" s="178" t="s">
        <v>345</v>
      </c>
      <c r="D36" s="179"/>
      <c r="E36" s="179"/>
      <c r="F36" s="179"/>
      <c r="G36" s="180"/>
      <c r="H36" s="125" t="s">
        <v>305</v>
      </c>
      <c r="I36" s="115"/>
      <c r="J36" s="148" t="s">
        <v>390</v>
      </c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90"/>
    </row>
    <row r="37" spans="1:26" ht="18" thickBot="1" x14ac:dyDescent="0.2">
      <c r="A37" s="154"/>
      <c r="B37" s="155"/>
      <c r="C37" s="187" t="s">
        <v>407</v>
      </c>
      <c r="D37" s="186"/>
      <c r="E37" s="186"/>
      <c r="F37" s="186"/>
      <c r="G37" s="188"/>
      <c r="H37" s="156">
        <v>69</v>
      </c>
      <c r="I37" s="157"/>
      <c r="J37" s="159" t="s">
        <v>302</v>
      </c>
      <c r="K37" s="160"/>
      <c r="L37" s="160" t="s">
        <v>346</v>
      </c>
      <c r="M37" s="160"/>
      <c r="N37" s="160"/>
      <c r="O37" s="160"/>
      <c r="P37" s="160"/>
      <c r="Q37" s="160"/>
      <c r="R37" s="160" t="s">
        <v>303</v>
      </c>
      <c r="S37" s="160"/>
      <c r="T37" s="160" t="s">
        <v>347</v>
      </c>
      <c r="U37" s="160"/>
      <c r="V37" s="160"/>
      <c r="W37" s="160"/>
      <c r="X37" s="160"/>
      <c r="Y37" s="160"/>
      <c r="Z37" s="189"/>
    </row>
    <row r="38" spans="1:26" ht="17.25" x14ac:dyDescent="0.15">
      <c r="A38" s="114">
        <v>18</v>
      </c>
      <c r="B38" s="115"/>
      <c r="C38" s="178" t="s">
        <v>348</v>
      </c>
      <c r="D38" s="179"/>
      <c r="E38" s="179"/>
      <c r="F38" s="179"/>
      <c r="G38" s="180"/>
      <c r="H38" s="125" t="s">
        <v>311</v>
      </c>
      <c r="I38" s="115"/>
      <c r="J38" s="148" t="s">
        <v>391</v>
      </c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90"/>
    </row>
    <row r="39" spans="1:26" ht="18" thickBot="1" x14ac:dyDescent="0.2">
      <c r="A39" s="154"/>
      <c r="B39" s="155"/>
      <c r="C39" s="187" t="s">
        <v>408</v>
      </c>
      <c r="D39" s="186"/>
      <c r="E39" s="186"/>
      <c r="F39" s="186"/>
      <c r="G39" s="188"/>
      <c r="H39" s="156">
        <v>50</v>
      </c>
      <c r="I39" s="157"/>
      <c r="J39" s="159" t="s">
        <v>302</v>
      </c>
      <c r="K39" s="160"/>
      <c r="L39" s="160" t="s">
        <v>481</v>
      </c>
      <c r="M39" s="160"/>
      <c r="N39" s="160"/>
      <c r="O39" s="160"/>
      <c r="P39" s="160"/>
      <c r="Q39" s="160"/>
      <c r="R39" s="160" t="s">
        <v>303</v>
      </c>
      <c r="S39" s="160"/>
      <c r="T39" s="160" t="s">
        <v>349</v>
      </c>
      <c r="U39" s="160"/>
      <c r="V39" s="160"/>
      <c r="W39" s="160"/>
      <c r="X39" s="160"/>
      <c r="Y39" s="160"/>
      <c r="Z39" s="189"/>
    </row>
    <row r="40" spans="1:26" ht="17.25" x14ac:dyDescent="0.15">
      <c r="A40" s="114">
        <v>19</v>
      </c>
      <c r="B40" s="115"/>
      <c r="C40" s="178" t="s">
        <v>350</v>
      </c>
      <c r="D40" s="179"/>
      <c r="E40" s="179"/>
      <c r="F40" s="179"/>
      <c r="G40" s="180"/>
      <c r="H40" s="125" t="s">
        <v>311</v>
      </c>
      <c r="I40" s="115"/>
      <c r="J40" s="148" t="s">
        <v>471</v>
      </c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90"/>
    </row>
    <row r="41" spans="1:26" ht="18" thickBot="1" x14ac:dyDescent="0.2">
      <c r="A41" s="154"/>
      <c r="B41" s="155"/>
      <c r="C41" s="187" t="s">
        <v>409</v>
      </c>
      <c r="D41" s="186"/>
      <c r="E41" s="186"/>
      <c r="F41" s="186"/>
      <c r="G41" s="188"/>
      <c r="H41" s="156">
        <v>61</v>
      </c>
      <c r="I41" s="157"/>
      <c r="J41" s="159" t="s">
        <v>302</v>
      </c>
      <c r="K41" s="160"/>
      <c r="L41" s="160" t="s">
        <v>351</v>
      </c>
      <c r="M41" s="160"/>
      <c r="N41" s="160"/>
      <c r="O41" s="160"/>
      <c r="P41" s="160"/>
      <c r="Q41" s="160"/>
      <c r="R41" s="160" t="s">
        <v>303</v>
      </c>
      <c r="S41" s="160"/>
      <c r="T41" s="160" t="s">
        <v>352</v>
      </c>
      <c r="U41" s="160"/>
      <c r="V41" s="160"/>
      <c r="W41" s="160"/>
      <c r="X41" s="160"/>
      <c r="Y41" s="160"/>
      <c r="Z41" s="189"/>
    </row>
    <row r="42" spans="1:26" ht="17.25" x14ac:dyDescent="0.15">
      <c r="A42" s="114">
        <v>20</v>
      </c>
      <c r="B42" s="115"/>
      <c r="C42" s="178" t="s">
        <v>353</v>
      </c>
      <c r="D42" s="179"/>
      <c r="E42" s="179"/>
      <c r="F42" s="179"/>
      <c r="G42" s="180"/>
      <c r="H42" s="125" t="s">
        <v>311</v>
      </c>
      <c r="I42" s="115"/>
      <c r="J42" s="148" t="s">
        <v>392</v>
      </c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90"/>
    </row>
    <row r="43" spans="1:26" ht="18" thickBot="1" x14ac:dyDescent="0.2">
      <c r="A43" s="154"/>
      <c r="B43" s="155"/>
      <c r="C43" s="187" t="s">
        <v>410</v>
      </c>
      <c r="D43" s="186"/>
      <c r="E43" s="186"/>
      <c r="F43" s="186"/>
      <c r="G43" s="188"/>
      <c r="H43" s="156">
        <v>67</v>
      </c>
      <c r="I43" s="157"/>
      <c r="J43" s="159" t="s">
        <v>302</v>
      </c>
      <c r="K43" s="160"/>
      <c r="L43" s="160" t="s">
        <v>354</v>
      </c>
      <c r="M43" s="160"/>
      <c r="N43" s="160"/>
      <c r="O43" s="160"/>
      <c r="P43" s="160"/>
      <c r="Q43" s="160"/>
      <c r="R43" s="160" t="s">
        <v>303</v>
      </c>
      <c r="S43" s="160"/>
      <c r="T43" s="160" t="s">
        <v>355</v>
      </c>
      <c r="U43" s="160"/>
      <c r="V43" s="160"/>
      <c r="W43" s="160"/>
      <c r="X43" s="160"/>
      <c r="Y43" s="160"/>
      <c r="Z43" s="189"/>
    </row>
    <row r="44" spans="1:26" ht="17.25" x14ac:dyDescent="0.15">
      <c r="A44" s="114">
        <v>21</v>
      </c>
      <c r="B44" s="115"/>
      <c r="C44" s="178" t="s">
        <v>356</v>
      </c>
      <c r="D44" s="179"/>
      <c r="E44" s="179"/>
      <c r="F44" s="179"/>
      <c r="G44" s="180"/>
      <c r="H44" s="125" t="s">
        <v>305</v>
      </c>
      <c r="I44" s="115"/>
      <c r="J44" s="148" t="s">
        <v>393</v>
      </c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90"/>
    </row>
    <row r="45" spans="1:26" ht="18" thickBot="1" x14ac:dyDescent="0.2">
      <c r="A45" s="154"/>
      <c r="B45" s="155"/>
      <c r="C45" s="187" t="s">
        <v>472</v>
      </c>
      <c r="D45" s="186"/>
      <c r="E45" s="186"/>
      <c r="F45" s="186"/>
      <c r="G45" s="188"/>
      <c r="H45" s="156">
        <v>71</v>
      </c>
      <c r="I45" s="157"/>
      <c r="J45" s="159" t="s">
        <v>302</v>
      </c>
      <c r="K45" s="160"/>
      <c r="L45" s="160" t="s">
        <v>357</v>
      </c>
      <c r="M45" s="160"/>
      <c r="N45" s="160"/>
      <c r="O45" s="160"/>
      <c r="P45" s="160"/>
      <c r="Q45" s="160"/>
      <c r="R45" s="160" t="s">
        <v>303</v>
      </c>
      <c r="S45" s="160"/>
      <c r="T45" s="160" t="s">
        <v>358</v>
      </c>
      <c r="U45" s="160"/>
      <c r="V45" s="160"/>
      <c r="W45" s="160"/>
      <c r="X45" s="160"/>
      <c r="Y45" s="160"/>
      <c r="Z45" s="189"/>
    </row>
    <row r="46" spans="1:26" ht="17.25" x14ac:dyDescent="0.15">
      <c r="A46" s="114">
        <v>22</v>
      </c>
      <c r="B46" s="115"/>
      <c r="C46" s="178" t="s">
        <v>359</v>
      </c>
      <c r="D46" s="179"/>
      <c r="E46" s="179"/>
      <c r="F46" s="179"/>
      <c r="G46" s="180"/>
      <c r="H46" s="125" t="s">
        <v>311</v>
      </c>
      <c r="I46" s="115"/>
      <c r="J46" s="148" t="s">
        <v>394</v>
      </c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90"/>
    </row>
    <row r="47" spans="1:26" ht="18" thickBot="1" x14ac:dyDescent="0.2">
      <c r="A47" s="154"/>
      <c r="B47" s="155"/>
      <c r="C47" s="187" t="s">
        <v>411</v>
      </c>
      <c r="D47" s="186"/>
      <c r="E47" s="186"/>
      <c r="F47" s="186"/>
      <c r="G47" s="188"/>
      <c r="H47" s="156">
        <v>73</v>
      </c>
      <c r="I47" s="157"/>
      <c r="J47" s="159" t="s">
        <v>302</v>
      </c>
      <c r="K47" s="160"/>
      <c r="L47" s="160" t="s">
        <v>360</v>
      </c>
      <c r="M47" s="160"/>
      <c r="N47" s="160"/>
      <c r="O47" s="160"/>
      <c r="P47" s="160"/>
      <c r="Q47" s="160"/>
      <c r="R47" s="160" t="s">
        <v>303</v>
      </c>
      <c r="S47" s="160"/>
      <c r="T47" s="160" t="s">
        <v>361</v>
      </c>
      <c r="U47" s="160"/>
      <c r="V47" s="160"/>
      <c r="W47" s="160"/>
      <c r="X47" s="160"/>
      <c r="Y47" s="160"/>
      <c r="Z47" s="189"/>
    </row>
    <row r="48" spans="1:26" ht="17.25" x14ac:dyDescent="0.15">
      <c r="A48" s="114">
        <v>23</v>
      </c>
      <c r="B48" s="115"/>
      <c r="C48" s="178" t="s">
        <v>362</v>
      </c>
      <c r="D48" s="179"/>
      <c r="E48" s="179"/>
      <c r="F48" s="179"/>
      <c r="G48" s="180"/>
      <c r="H48" s="125" t="s">
        <v>311</v>
      </c>
      <c r="I48" s="115"/>
      <c r="J48" s="148" t="s">
        <v>395</v>
      </c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90"/>
    </row>
    <row r="49" spans="1:26" ht="18" thickBot="1" x14ac:dyDescent="0.2">
      <c r="A49" s="154"/>
      <c r="B49" s="155"/>
      <c r="C49" s="187" t="s">
        <v>412</v>
      </c>
      <c r="D49" s="186"/>
      <c r="E49" s="186"/>
      <c r="F49" s="186"/>
      <c r="G49" s="188"/>
      <c r="H49" s="156">
        <v>66</v>
      </c>
      <c r="I49" s="157"/>
      <c r="J49" s="159" t="s">
        <v>302</v>
      </c>
      <c r="K49" s="160"/>
      <c r="L49" s="160" t="s">
        <v>363</v>
      </c>
      <c r="M49" s="160"/>
      <c r="N49" s="160"/>
      <c r="O49" s="160"/>
      <c r="P49" s="160"/>
      <c r="Q49" s="160"/>
      <c r="R49" s="160" t="s">
        <v>303</v>
      </c>
      <c r="S49" s="160"/>
      <c r="T49" s="160" t="s">
        <v>364</v>
      </c>
      <c r="U49" s="160"/>
      <c r="V49" s="160"/>
      <c r="W49" s="160"/>
      <c r="X49" s="160"/>
      <c r="Y49" s="160"/>
      <c r="Z49" s="189"/>
    </row>
    <row r="50" spans="1:26" ht="17.25" x14ac:dyDescent="0.15">
      <c r="A50" s="114">
        <v>24</v>
      </c>
      <c r="B50" s="115"/>
      <c r="C50" s="178" t="s">
        <v>365</v>
      </c>
      <c r="D50" s="179"/>
      <c r="E50" s="179"/>
      <c r="F50" s="179"/>
      <c r="G50" s="180"/>
      <c r="H50" s="125" t="s">
        <v>305</v>
      </c>
      <c r="I50" s="115"/>
      <c r="J50" s="148" t="s">
        <v>396</v>
      </c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90"/>
    </row>
    <row r="51" spans="1:26" ht="18" thickBot="1" x14ac:dyDescent="0.2">
      <c r="A51" s="154"/>
      <c r="B51" s="155"/>
      <c r="C51" s="187" t="s">
        <v>473</v>
      </c>
      <c r="D51" s="186"/>
      <c r="E51" s="186"/>
      <c r="F51" s="186"/>
      <c r="G51" s="188"/>
      <c r="H51" s="156">
        <v>69</v>
      </c>
      <c r="I51" s="157"/>
      <c r="J51" s="159" t="s">
        <v>302</v>
      </c>
      <c r="K51" s="160"/>
      <c r="L51" s="160" t="s">
        <v>366</v>
      </c>
      <c r="M51" s="160"/>
      <c r="N51" s="160"/>
      <c r="O51" s="160"/>
      <c r="P51" s="160"/>
      <c r="Q51" s="160"/>
      <c r="R51" s="160" t="s">
        <v>303</v>
      </c>
      <c r="S51" s="160"/>
      <c r="T51" s="160" t="s">
        <v>367</v>
      </c>
      <c r="U51" s="160"/>
      <c r="V51" s="160"/>
      <c r="W51" s="160"/>
      <c r="X51" s="160"/>
      <c r="Y51" s="160"/>
      <c r="Z51" s="189"/>
    </row>
    <row r="52" spans="1:26" ht="17.25" x14ac:dyDescent="0.15">
      <c r="A52" s="114">
        <v>25</v>
      </c>
      <c r="B52" s="115"/>
      <c r="C52" s="178" t="s">
        <v>368</v>
      </c>
      <c r="D52" s="179"/>
      <c r="E52" s="179"/>
      <c r="F52" s="179"/>
      <c r="G52" s="180"/>
      <c r="H52" s="125" t="s">
        <v>311</v>
      </c>
      <c r="I52" s="115"/>
      <c r="J52" s="148" t="s">
        <v>397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90"/>
    </row>
    <row r="53" spans="1:26" ht="18" thickBot="1" x14ac:dyDescent="0.2">
      <c r="A53" s="128"/>
      <c r="B53" s="129"/>
      <c r="C53" s="187" t="s">
        <v>474</v>
      </c>
      <c r="D53" s="186"/>
      <c r="E53" s="186"/>
      <c r="F53" s="186"/>
      <c r="G53" s="188"/>
      <c r="H53" s="191">
        <v>63</v>
      </c>
      <c r="I53" s="192"/>
      <c r="J53" s="159" t="s">
        <v>302</v>
      </c>
      <c r="K53" s="160"/>
      <c r="L53" s="160" t="s">
        <v>369</v>
      </c>
      <c r="M53" s="160"/>
      <c r="N53" s="160"/>
      <c r="O53" s="160"/>
      <c r="P53" s="160"/>
      <c r="Q53" s="160"/>
      <c r="R53" s="160" t="s">
        <v>303</v>
      </c>
      <c r="S53" s="160"/>
      <c r="T53" s="160" t="s">
        <v>370</v>
      </c>
      <c r="U53" s="160"/>
      <c r="V53" s="160"/>
      <c r="W53" s="160"/>
      <c r="X53" s="160"/>
      <c r="Y53" s="160"/>
      <c r="Z53" s="189"/>
    </row>
    <row r="54" spans="1:26" ht="17.25" x14ac:dyDescent="0.15">
      <c r="A54" s="114">
        <v>26</v>
      </c>
      <c r="B54" s="115"/>
      <c r="C54" s="178" t="s">
        <v>371</v>
      </c>
      <c r="D54" s="179"/>
      <c r="E54" s="179"/>
      <c r="F54" s="179"/>
      <c r="G54" s="180"/>
      <c r="H54" s="125" t="s">
        <v>305</v>
      </c>
      <c r="I54" s="115"/>
      <c r="J54" s="148" t="s">
        <v>398</v>
      </c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90"/>
    </row>
    <row r="55" spans="1:26" ht="18" thickBot="1" x14ac:dyDescent="0.2">
      <c r="A55" s="154"/>
      <c r="B55" s="155"/>
      <c r="C55" s="187" t="s">
        <v>413</v>
      </c>
      <c r="D55" s="186"/>
      <c r="E55" s="186"/>
      <c r="F55" s="186"/>
      <c r="G55" s="188"/>
      <c r="H55" s="156">
        <v>71</v>
      </c>
      <c r="I55" s="157"/>
      <c r="J55" s="159" t="s">
        <v>302</v>
      </c>
      <c r="K55" s="160"/>
      <c r="L55" s="160" t="s">
        <v>372</v>
      </c>
      <c r="M55" s="160"/>
      <c r="N55" s="160"/>
      <c r="O55" s="160"/>
      <c r="P55" s="160"/>
      <c r="Q55" s="160"/>
      <c r="R55" s="160" t="s">
        <v>303</v>
      </c>
      <c r="S55" s="160"/>
      <c r="T55" s="160" t="s">
        <v>373</v>
      </c>
      <c r="U55" s="160"/>
      <c r="V55" s="160"/>
      <c r="W55" s="160"/>
      <c r="X55" s="160"/>
      <c r="Y55" s="160"/>
      <c r="Z55" s="189"/>
    </row>
    <row r="56" spans="1:26" ht="17.25" x14ac:dyDescent="0.15">
      <c r="A56" s="114">
        <v>27</v>
      </c>
      <c r="B56" s="115"/>
      <c r="C56" s="178" t="s">
        <v>446</v>
      </c>
      <c r="D56" s="179"/>
      <c r="E56" s="179"/>
      <c r="F56" s="179"/>
      <c r="G56" s="180"/>
      <c r="H56" s="125" t="s">
        <v>311</v>
      </c>
      <c r="I56" s="115"/>
      <c r="J56" s="148" t="s">
        <v>447</v>
      </c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90"/>
    </row>
    <row r="57" spans="1:26" ht="18" thickBot="1" x14ac:dyDescent="0.2">
      <c r="A57" s="154"/>
      <c r="B57" s="155"/>
      <c r="C57" s="187" t="s">
        <v>444</v>
      </c>
      <c r="D57" s="186"/>
      <c r="E57" s="186"/>
      <c r="F57" s="186"/>
      <c r="G57" s="188"/>
      <c r="H57" s="156">
        <v>65</v>
      </c>
      <c r="I57" s="157"/>
      <c r="J57" s="159" t="s">
        <v>302</v>
      </c>
      <c r="K57" s="160"/>
      <c r="L57" s="160" t="s">
        <v>485</v>
      </c>
      <c r="M57" s="160"/>
      <c r="N57" s="160"/>
      <c r="O57" s="160"/>
      <c r="P57" s="160"/>
      <c r="Q57" s="160"/>
      <c r="R57" s="160" t="s">
        <v>303</v>
      </c>
      <c r="S57" s="160"/>
      <c r="T57" s="160" t="s">
        <v>445</v>
      </c>
      <c r="U57" s="160"/>
      <c r="V57" s="160"/>
      <c r="W57" s="160"/>
      <c r="X57" s="160"/>
      <c r="Y57" s="160"/>
      <c r="Z57" s="189"/>
    </row>
    <row r="58" spans="1:26" ht="17.25" x14ac:dyDescent="0.15">
      <c r="A58" s="114">
        <v>28</v>
      </c>
      <c r="B58" s="115"/>
      <c r="C58" s="178" t="s">
        <v>448</v>
      </c>
      <c r="D58" s="179"/>
      <c r="E58" s="179"/>
      <c r="F58" s="179"/>
      <c r="G58" s="180"/>
      <c r="H58" s="125" t="s">
        <v>305</v>
      </c>
      <c r="I58" s="115"/>
      <c r="J58" s="148" t="s">
        <v>452</v>
      </c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90"/>
    </row>
    <row r="59" spans="1:26" ht="18" thickBot="1" x14ac:dyDescent="0.2">
      <c r="A59" s="154"/>
      <c r="B59" s="155"/>
      <c r="C59" s="187" t="s">
        <v>449</v>
      </c>
      <c r="D59" s="186"/>
      <c r="E59" s="186"/>
      <c r="F59" s="186"/>
      <c r="G59" s="188"/>
      <c r="H59" s="156">
        <v>66</v>
      </c>
      <c r="I59" s="157"/>
      <c r="J59" s="159" t="s">
        <v>302</v>
      </c>
      <c r="K59" s="160"/>
      <c r="L59" s="160" t="s">
        <v>450</v>
      </c>
      <c r="M59" s="160"/>
      <c r="N59" s="160"/>
      <c r="O59" s="160"/>
      <c r="P59" s="160"/>
      <c r="Q59" s="160"/>
      <c r="R59" s="160" t="s">
        <v>303</v>
      </c>
      <c r="S59" s="160"/>
      <c r="T59" s="160" t="s">
        <v>451</v>
      </c>
      <c r="U59" s="160"/>
      <c r="V59" s="160"/>
      <c r="W59" s="160"/>
      <c r="X59" s="160"/>
      <c r="Y59" s="160"/>
      <c r="Z59" s="189"/>
    </row>
    <row r="60" spans="1:26" ht="17.25" x14ac:dyDescent="0.15">
      <c r="A60" s="114">
        <v>29</v>
      </c>
      <c r="B60" s="115"/>
      <c r="C60" s="178" t="s">
        <v>453</v>
      </c>
      <c r="D60" s="179"/>
      <c r="E60" s="179"/>
      <c r="F60" s="179"/>
      <c r="G60" s="180"/>
      <c r="H60" s="125" t="s">
        <v>305</v>
      </c>
      <c r="I60" s="115"/>
      <c r="J60" s="148" t="s">
        <v>457</v>
      </c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90"/>
    </row>
    <row r="61" spans="1:26" ht="18" thickBot="1" x14ac:dyDescent="0.2">
      <c r="A61" s="154"/>
      <c r="B61" s="155"/>
      <c r="C61" s="187" t="s">
        <v>454</v>
      </c>
      <c r="D61" s="186"/>
      <c r="E61" s="186"/>
      <c r="F61" s="186"/>
      <c r="G61" s="188"/>
      <c r="H61" s="156">
        <v>76</v>
      </c>
      <c r="I61" s="157"/>
      <c r="J61" s="159" t="s">
        <v>302</v>
      </c>
      <c r="K61" s="160"/>
      <c r="L61" s="160" t="s">
        <v>455</v>
      </c>
      <c r="M61" s="160"/>
      <c r="N61" s="160"/>
      <c r="O61" s="160"/>
      <c r="P61" s="160"/>
      <c r="Q61" s="160"/>
      <c r="R61" s="160" t="s">
        <v>303</v>
      </c>
      <c r="S61" s="160"/>
      <c r="T61" s="160" t="s">
        <v>456</v>
      </c>
      <c r="U61" s="160"/>
      <c r="V61" s="160"/>
      <c r="W61" s="160"/>
      <c r="X61" s="160"/>
      <c r="Y61" s="160"/>
      <c r="Z61" s="189"/>
    </row>
    <row r="62" spans="1:26" ht="17.25" x14ac:dyDescent="0.15">
      <c r="A62" s="114">
        <v>30</v>
      </c>
      <c r="B62" s="115"/>
      <c r="C62" s="178" t="s">
        <v>458</v>
      </c>
      <c r="D62" s="179"/>
      <c r="E62" s="179"/>
      <c r="F62" s="179"/>
      <c r="G62" s="180"/>
      <c r="H62" s="125" t="s">
        <v>311</v>
      </c>
      <c r="I62" s="115"/>
      <c r="J62" s="148" t="s">
        <v>505</v>
      </c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90"/>
    </row>
    <row r="63" spans="1:26" ht="18" thickBot="1" x14ac:dyDescent="0.2">
      <c r="A63" s="154"/>
      <c r="B63" s="155"/>
      <c r="C63" s="187" t="s">
        <v>459</v>
      </c>
      <c r="D63" s="186"/>
      <c r="E63" s="186"/>
      <c r="F63" s="186"/>
      <c r="G63" s="188"/>
      <c r="H63" s="156">
        <v>59</v>
      </c>
      <c r="I63" s="157"/>
      <c r="J63" s="159" t="s">
        <v>302</v>
      </c>
      <c r="K63" s="160"/>
      <c r="L63" s="160" t="s">
        <v>460</v>
      </c>
      <c r="M63" s="160"/>
      <c r="N63" s="160"/>
      <c r="O63" s="160"/>
      <c r="P63" s="160"/>
      <c r="Q63" s="160"/>
      <c r="R63" s="160" t="s">
        <v>303</v>
      </c>
      <c r="S63" s="160"/>
      <c r="T63" s="160" t="s">
        <v>461</v>
      </c>
      <c r="U63" s="160"/>
      <c r="V63" s="160"/>
      <c r="W63" s="160"/>
      <c r="X63" s="160"/>
      <c r="Y63" s="160"/>
      <c r="Z63" s="189"/>
    </row>
    <row r="64" spans="1:26" ht="17.25" x14ac:dyDescent="0.15">
      <c r="A64" s="114">
        <v>31</v>
      </c>
      <c r="B64" s="115"/>
      <c r="C64" s="178" t="s">
        <v>608</v>
      </c>
      <c r="D64" s="179"/>
      <c r="E64" s="179"/>
      <c r="F64" s="179"/>
      <c r="G64" s="180"/>
      <c r="H64" s="125" t="s">
        <v>311</v>
      </c>
      <c r="I64" s="115"/>
      <c r="J64" s="148" t="s">
        <v>483</v>
      </c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90"/>
    </row>
    <row r="65" spans="1:26" ht="18" thickBot="1" x14ac:dyDescent="0.2">
      <c r="A65" s="154"/>
      <c r="B65" s="155"/>
      <c r="C65" s="187" t="s">
        <v>484</v>
      </c>
      <c r="D65" s="186"/>
      <c r="E65" s="186"/>
      <c r="F65" s="186"/>
      <c r="G65" s="188"/>
      <c r="H65" s="156">
        <v>56</v>
      </c>
      <c r="I65" s="157"/>
      <c r="J65" s="159" t="s">
        <v>302</v>
      </c>
      <c r="K65" s="160"/>
      <c r="L65" s="160" t="s">
        <v>481</v>
      </c>
      <c r="M65" s="160"/>
      <c r="N65" s="160"/>
      <c r="O65" s="160"/>
      <c r="P65" s="160"/>
      <c r="Q65" s="160"/>
      <c r="R65" s="160" t="s">
        <v>303</v>
      </c>
      <c r="S65" s="160"/>
      <c r="T65" s="160" t="s">
        <v>482</v>
      </c>
      <c r="U65" s="160"/>
      <c r="V65" s="160"/>
      <c r="W65" s="160"/>
      <c r="X65" s="160"/>
      <c r="Y65" s="160"/>
      <c r="Z65" s="189"/>
    </row>
  </sheetData>
  <mergeCells count="350">
    <mergeCell ref="C34:G34"/>
    <mergeCell ref="J34:Z34"/>
    <mergeCell ref="C35:G35"/>
    <mergeCell ref="J35:K35"/>
    <mergeCell ref="L35:Q35"/>
    <mergeCell ref="R35:S35"/>
    <mergeCell ref="T35:Z35"/>
    <mergeCell ref="J8:Z8"/>
    <mergeCell ref="C9:G9"/>
    <mergeCell ref="J9:K9"/>
    <mergeCell ref="L9:Q9"/>
    <mergeCell ref="R9:S9"/>
    <mergeCell ref="T9:Z9"/>
    <mergeCell ref="C33:G33"/>
    <mergeCell ref="J33:K33"/>
    <mergeCell ref="L33:Q33"/>
    <mergeCell ref="R33:S33"/>
    <mergeCell ref="T33:Z33"/>
    <mergeCell ref="C30:G30"/>
    <mergeCell ref="J30:Z30"/>
    <mergeCell ref="H19:I19"/>
    <mergeCell ref="J15:K15"/>
    <mergeCell ref="L15:Q15"/>
    <mergeCell ref="R15:S15"/>
    <mergeCell ref="A1:V1"/>
    <mergeCell ref="W1:Z1"/>
    <mergeCell ref="A2:B2"/>
    <mergeCell ref="C2:G3"/>
    <mergeCell ref="H2:I2"/>
    <mergeCell ref="J2:Z2"/>
    <mergeCell ref="C4:G4"/>
    <mergeCell ref="C5:G5"/>
    <mergeCell ref="J5:K5"/>
    <mergeCell ref="L5:Q5"/>
    <mergeCell ref="R5:S5"/>
    <mergeCell ref="T5:Z5"/>
    <mergeCell ref="A5:B5"/>
    <mergeCell ref="H5:I5"/>
    <mergeCell ref="A31:B31"/>
    <mergeCell ref="H31:I31"/>
    <mergeCell ref="A32:B32"/>
    <mergeCell ref="H32:I32"/>
    <mergeCell ref="C31:G31"/>
    <mergeCell ref="J31:K31"/>
    <mergeCell ref="L31:Q31"/>
    <mergeCell ref="R31:S31"/>
    <mergeCell ref="T31:Z31"/>
    <mergeCell ref="C32:G32"/>
    <mergeCell ref="J32:Z32"/>
    <mergeCell ref="A27:B27"/>
    <mergeCell ref="H27:I27"/>
    <mergeCell ref="A28:B28"/>
    <mergeCell ref="H28:I28"/>
    <mergeCell ref="C27:G27"/>
    <mergeCell ref="J27:K27"/>
    <mergeCell ref="L27:Q27"/>
    <mergeCell ref="R27:S27"/>
    <mergeCell ref="T27:Z27"/>
    <mergeCell ref="C28:G28"/>
    <mergeCell ref="J28:Z28"/>
    <mergeCell ref="A29:B29"/>
    <mergeCell ref="H29:I29"/>
    <mergeCell ref="A30:B30"/>
    <mergeCell ref="H30:I30"/>
    <mergeCell ref="C29:G29"/>
    <mergeCell ref="J29:K29"/>
    <mergeCell ref="L29:Q29"/>
    <mergeCell ref="R29:S29"/>
    <mergeCell ref="T29:Z29"/>
    <mergeCell ref="A25:B25"/>
    <mergeCell ref="H25:I25"/>
    <mergeCell ref="A26:B26"/>
    <mergeCell ref="H26:I26"/>
    <mergeCell ref="C25:G25"/>
    <mergeCell ref="J25:K25"/>
    <mergeCell ref="L25:Q25"/>
    <mergeCell ref="R25:S25"/>
    <mergeCell ref="T25:Z25"/>
    <mergeCell ref="C26:G26"/>
    <mergeCell ref="J26:Z26"/>
    <mergeCell ref="A23:B23"/>
    <mergeCell ref="H23:I23"/>
    <mergeCell ref="A24:B24"/>
    <mergeCell ref="H24:I24"/>
    <mergeCell ref="C23:G23"/>
    <mergeCell ref="J23:K23"/>
    <mergeCell ref="L23:Q23"/>
    <mergeCell ref="R23:S23"/>
    <mergeCell ref="T23:Z23"/>
    <mergeCell ref="C24:G24"/>
    <mergeCell ref="J24:Z24"/>
    <mergeCell ref="A21:B21"/>
    <mergeCell ref="H21:I21"/>
    <mergeCell ref="A22:B22"/>
    <mergeCell ref="H22:I22"/>
    <mergeCell ref="C21:G21"/>
    <mergeCell ref="J21:K21"/>
    <mergeCell ref="L21:Q21"/>
    <mergeCell ref="R21:S21"/>
    <mergeCell ref="T21:Z21"/>
    <mergeCell ref="C22:G22"/>
    <mergeCell ref="J22:Z22"/>
    <mergeCell ref="A20:B20"/>
    <mergeCell ref="H20:I20"/>
    <mergeCell ref="C19:G19"/>
    <mergeCell ref="J19:K19"/>
    <mergeCell ref="L19:Q19"/>
    <mergeCell ref="R19:S19"/>
    <mergeCell ref="T19:Z19"/>
    <mergeCell ref="C20:G20"/>
    <mergeCell ref="J20:Z20"/>
    <mergeCell ref="T15:Z15"/>
    <mergeCell ref="C16:G16"/>
    <mergeCell ref="J16:Z16"/>
    <mergeCell ref="A17:B17"/>
    <mergeCell ref="H17:I17"/>
    <mergeCell ref="A18:B18"/>
    <mergeCell ref="H18:I18"/>
    <mergeCell ref="C17:G17"/>
    <mergeCell ref="J17:K17"/>
    <mergeCell ref="L17:Q17"/>
    <mergeCell ref="R17:S17"/>
    <mergeCell ref="T17:Z17"/>
    <mergeCell ref="C18:G18"/>
    <mergeCell ref="J18:Z18"/>
    <mergeCell ref="J12:Z12"/>
    <mergeCell ref="A13:B13"/>
    <mergeCell ref="H13:I13"/>
    <mergeCell ref="A14:B14"/>
    <mergeCell ref="H14:I14"/>
    <mergeCell ref="C13:G13"/>
    <mergeCell ref="J13:K13"/>
    <mergeCell ref="L13:Q13"/>
    <mergeCell ref="R13:S13"/>
    <mergeCell ref="T13:Z13"/>
    <mergeCell ref="C14:G14"/>
    <mergeCell ref="J14:Z14"/>
    <mergeCell ref="J10:Z10"/>
    <mergeCell ref="A3:B3"/>
    <mergeCell ref="H3:I3"/>
    <mergeCell ref="J3:Z3"/>
    <mergeCell ref="A4:B4"/>
    <mergeCell ref="H4:I4"/>
    <mergeCell ref="J4:Z4"/>
    <mergeCell ref="A11:B11"/>
    <mergeCell ref="H11:I11"/>
    <mergeCell ref="C11:G11"/>
    <mergeCell ref="J11:K11"/>
    <mergeCell ref="L11:Q11"/>
    <mergeCell ref="R11:S11"/>
    <mergeCell ref="T11:Z11"/>
    <mergeCell ref="A6:B6"/>
    <mergeCell ref="H6:I6"/>
    <mergeCell ref="C6:G6"/>
    <mergeCell ref="J6:Z6"/>
    <mergeCell ref="C7:G7"/>
    <mergeCell ref="J7:K7"/>
    <mergeCell ref="L7:Q7"/>
    <mergeCell ref="R7:S7"/>
    <mergeCell ref="T7:Z7"/>
    <mergeCell ref="C8:G8"/>
    <mergeCell ref="A33:B33"/>
    <mergeCell ref="H33:I33"/>
    <mergeCell ref="A34:B34"/>
    <mergeCell ref="H34:I34"/>
    <mergeCell ref="A7:B7"/>
    <mergeCell ref="H7:I7"/>
    <mergeCell ref="A8:B8"/>
    <mergeCell ref="H8:I8"/>
    <mergeCell ref="A35:B35"/>
    <mergeCell ref="H35:I35"/>
    <mergeCell ref="A9:B9"/>
    <mergeCell ref="H9:I9"/>
    <mergeCell ref="A10:B10"/>
    <mergeCell ref="H10:I10"/>
    <mergeCell ref="C10:G10"/>
    <mergeCell ref="A12:B12"/>
    <mergeCell ref="H12:I12"/>
    <mergeCell ref="C12:G12"/>
    <mergeCell ref="A15:B15"/>
    <mergeCell ref="H15:I15"/>
    <mergeCell ref="A16:B16"/>
    <mergeCell ref="H16:I16"/>
    <mergeCell ref="C15:G15"/>
    <mergeCell ref="A19:B19"/>
    <mergeCell ref="A36:B36"/>
    <mergeCell ref="H36:I36"/>
    <mergeCell ref="C36:G36"/>
    <mergeCell ref="J36:Z36"/>
    <mergeCell ref="A37:B37"/>
    <mergeCell ref="H37:I37"/>
    <mergeCell ref="A38:B38"/>
    <mergeCell ref="H38:I38"/>
    <mergeCell ref="C37:G37"/>
    <mergeCell ref="J37:K37"/>
    <mergeCell ref="L37:Q37"/>
    <mergeCell ref="R37:S37"/>
    <mergeCell ref="T37:Z37"/>
    <mergeCell ref="C38:G38"/>
    <mergeCell ref="J38:Z38"/>
    <mergeCell ref="A39:B39"/>
    <mergeCell ref="H39:I39"/>
    <mergeCell ref="A40:B40"/>
    <mergeCell ref="H40:I40"/>
    <mergeCell ref="C39:G39"/>
    <mergeCell ref="J39:K39"/>
    <mergeCell ref="L39:Q39"/>
    <mergeCell ref="R39:S39"/>
    <mergeCell ref="T39:Z39"/>
    <mergeCell ref="C40:G40"/>
    <mergeCell ref="J40:Z40"/>
    <mergeCell ref="A41:B41"/>
    <mergeCell ref="H41:I41"/>
    <mergeCell ref="A42:B42"/>
    <mergeCell ref="H42:I42"/>
    <mergeCell ref="C41:G41"/>
    <mergeCell ref="J41:K41"/>
    <mergeCell ref="L41:Q41"/>
    <mergeCell ref="R41:S41"/>
    <mergeCell ref="T41:Z41"/>
    <mergeCell ref="C42:G42"/>
    <mergeCell ref="J42:Z42"/>
    <mergeCell ref="A43:B43"/>
    <mergeCell ref="H43:I43"/>
    <mergeCell ref="A44:B44"/>
    <mergeCell ref="H44:I44"/>
    <mergeCell ref="C43:G43"/>
    <mergeCell ref="J43:K43"/>
    <mergeCell ref="L43:Q43"/>
    <mergeCell ref="R43:S43"/>
    <mergeCell ref="T43:Z43"/>
    <mergeCell ref="C44:G44"/>
    <mergeCell ref="J44:Z44"/>
    <mergeCell ref="A45:B45"/>
    <mergeCell ref="H45:I45"/>
    <mergeCell ref="A46:B46"/>
    <mergeCell ref="H46:I46"/>
    <mergeCell ref="C45:G45"/>
    <mergeCell ref="J45:K45"/>
    <mergeCell ref="L45:Q45"/>
    <mergeCell ref="R45:S45"/>
    <mergeCell ref="T45:Z45"/>
    <mergeCell ref="C46:G46"/>
    <mergeCell ref="J46:Z46"/>
    <mergeCell ref="A47:B47"/>
    <mergeCell ref="H47:I47"/>
    <mergeCell ref="A48:B48"/>
    <mergeCell ref="H48:I48"/>
    <mergeCell ref="C47:G47"/>
    <mergeCell ref="J47:K47"/>
    <mergeCell ref="L47:Q47"/>
    <mergeCell ref="R47:S47"/>
    <mergeCell ref="T47:Z47"/>
    <mergeCell ref="C48:G48"/>
    <mergeCell ref="J48:Z48"/>
    <mergeCell ref="A49:B49"/>
    <mergeCell ref="H49:I49"/>
    <mergeCell ref="A50:B50"/>
    <mergeCell ref="H50:I50"/>
    <mergeCell ref="C49:G49"/>
    <mergeCell ref="J49:K49"/>
    <mergeCell ref="L49:Q49"/>
    <mergeCell ref="R49:S49"/>
    <mergeCell ref="T49:Z49"/>
    <mergeCell ref="C50:G50"/>
    <mergeCell ref="J50:Z50"/>
    <mergeCell ref="A51:B51"/>
    <mergeCell ref="H51:I51"/>
    <mergeCell ref="A52:B52"/>
    <mergeCell ref="H52:I52"/>
    <mergeCell ref="C51:G51"/>
    <mergeCell ref="J51:K51"/>
    <mergeCell ref="L51:Q51"/>
    <mergeCell ref="R51:S51"/>
    <mergeCell ref="T51:Z51"/>
    <mergeCell ref="C52:G52"/>
    <mergeCell ref="J52:Z52"/>
    <mergeCell ref="A53:B53"/>
    <mergeCell ref="H53:I53"/>
    <mergeCell ref="A54:B54"/>
    <mergeCell ref="H54:I54"/>
    <mergeCell ref="C53:G53"/>
    <mergeCell ref="J53:K53"/>
    <mergeCell ref="L53:Q53"/>
    <mergeCell ref="R53:S53"/>
    <mergeCell ref="T53:Z53"/>
    <mergeCell ref="C54:G54"/>
    <mergeCell ref="J54:Z54"/>
    <mergeCell ref="A55:B55"/>
    <mergeCell ref="H55:I55"/>
    <mergeCell ref="A56:B56"/>
    <mergeCell ref="H56:I56"/>
    <mergeCell ref="C55:G55"/>
    <mergeCell ref="J55:K55"/>
    <mergeCell ref="L55:Q55"/>
    <mergeCell ref="R55:S55"/>
    <mergeCell ref="T55:Z55"/>
    <mergeCell ref="C56:G56"/>
    <mergeCell ref="J56:Z56"/>
    <mergeCell ref="A57:B57"/>
    <mergeCell ref="H57:I57"/>
    <mergeCell ref="A58:B58"/>
    <mergeCell ref="H58:I58"/>
    <mergeCell ref="C57:G57"/>
    <mergeCell ref="J57:K57"/>
    <mergeCell ref="L57:Q57"/>
    <mergeCell ref="R57:S57"/>
    <mergeCell ref="T57:Z57"/>
    <mergeCell ref="C58:G58"/>
    <mergeCell ref="J58:Z58"/>
    <mergeCell ref="A59:B59"/>
    <mergeCell ref="H59:I59"/>
    <mergeCell ref="A60:B60"/>
    <mergeCell ref="H60:I60"/>
    <mergeCell ref="C59:G59"/>
    <mergeCell ref="J59:K59"/>
    <mergeCell ref="L59:Q59"/>
    <mergeCell ref="R59:S59"/>
    <mergeCell ref="T59:Z59"/>
    <mergeCell ref="C60:G60"/>
    <mergeCell ref="J60:Z60"/>
    <mergeCell ref="A61:B61"/>
    <mergeCell ref="H61:I61"/>
    <mergeCell ref="A62:B62"/>
    <mergeCell ref="H62:I62"/>
    <mergeCell ref="C61:G61"/>
    <mergeCell ref="J61:K61"/>
    <mergeCell ref="L61:Q61"/>
    <mergeCell ref="R61:S61"/>
    <mergeCell ref="T61:Z61"/>
    <mergeCell ref="C62:G62"/>
    <mergeCell ref="J62:Z62"/>
    <mergeCell ref="A65:B65"/>
    <mergeCell ref="H65:I65"/>
    <mergeCell ref="C65:G65"/>
    <mergeCell ref="J65:K65"/>
    <mergeCell ref="L65:Q65"/>
    <mergeCell ref="R65:S65"/>
    <mergeCell ref="T65:Z65"/>
    <mergeCell ref="A63:B63"/>
    <mergeCell ref="H63:I63"/>
    <mergeCell ref="A64:B64"/>
    <mergeCell ref="H64:I64"/>
    <mergeCell ref="C63:G63"/>
    <mergeCell ref="J63:K63"/>
    <mergeCell ref="L63:Q63"/>
    <mergeCell ref="R63:S63"/>
    <mergeCell ref="T63:Z63"/>
    <mergeCell ref="C64:G64"/>
    <mergeCell ref="J64:Z64"/>
  </mergeCells>
  <phoneticPr fontId="2"/>
  <pageMargins left="0.25" right="0.25" top="0.75" bottom="0.75" header="0.3" footer="0.3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34"/>
  <sheetViews>
    <sheetView workbookViewId="0">
      <selection activeCell="Y35" sqref="Y35"/>
    </sheetView>
  </sheetViews>
  <sheetFormatPr defaultColWidth="3.375" defaultRowHeight="13.5" x14ac:dyDescent="0.15"/>
  <sheetData>
    <row r="1" spans="1:35" ht="14.25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13">
        <v>43289</v>
      </c>
      <c r="AF1" s="113"/>
      <c r="AG1" s="113"/>
      <c r="AH1" s="113"/>
      <c r="AI1" s="113"/>
    </row>
    <row r="2" spans="1:35" ht="24.75" thickBot="1" x14ac:dyDescent="0.2">
      <c r="A2" s="18"/>
      <c r="B2" s="217" t="s">
        <v>287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18"/>
    </row>
    <row r="3" spans="1:35" ht="14.25" x14ac:dyDescent="0.15">
      <c r="A3" s="114" t="s">
        <v>588</v>
      </c>
      <c r="B3" s="115" t="s">
        <v>35</v>
      </c>
      <c r="C3" s="116" t="s">
        <v>290</v>
      </c>
      <c r="D3" s="117"/>
      <c r="E3" s="117"/>
      <c r="F3" s="117"/>
      <c r="G3" s="118"/>
      <c r="H3" s="122" t="s">
        <v>291</v>
      </c>
      <c r="I3" s="123"/>
      <c r="J3" s="122" t="s">
        <v>292</v>
      </c>
      <c r="K3" s="123"/>
      <c r="L3" s="122" t="s">
        <v>293</v>
      </c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3"/>
      <c r="AC3" s="125" t="s">
        <v>294</v>
      </c>
      <c r="AD3" s="126"/>
      <c r="AE3" s="126"/>
      <c r="AF3" s="126"/>
      <c r="AG3" s="126"/>
      <c r="AH3" s="126"/>
      <c r="AI3" s="127"/>
    </row>
    <row r="4" spans="1:35" ht="15" thickBot="1" x14ac:dyDescent="0.2">
      <c r="A4" s="128" t="s">
        <v>593</v>
      </c>
      <c r="B4" s="129"/>
      <c r="C4" s="119"/>
      <c r="D4" s="120"/>
      <c r="E4" s="120"/>
      <c r="F4" s="120"/>
      <c r="G4" s="121"/>
      <c r="H4" s="130" t="s">
        <v>589</v>
      </c>
      <c r="I4" s="129"/>
      <c r="J4" s="130" t="s">
        <v>297</v>
      </c>
      <c r="K4" s="129"/>
      <c r="L4" s="130" t="s">
        <v>298</v>
      </c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29"/>
      <c r="AC4" s="130" t="s">
        <v>299</v>
      </c>
      <c r="AD4" s="131"/>
      <c r="AE4" s="131"/>
      <c r="AF4" s="131"/>
      <c r="AG4" s="131"/>
      <c r="AH4" s="131"/>
      <c r="AI4" s="132"/>
    </row>
    <row r="5" spans="1:35" ht="14.25" x14ac:dyDescent="0.15">
      <c r="A5" s="111">
        <v>1</v>
      </c>
      <c r="B5" s="98"/>
      <c r="C5" s="218" t="s">
        <v>304</v>
      </c>
      <c r="D5" s="219"/>
      <c r="E5" s="219"/>
      <c r="F5" s="219"/>
      <c r="G5" s="219"/>
      <c r="H5" s="97" t="s">
        <v>305</v>
      </c>
      <c r="I5" s="98"/>
      <c r="J5" s="97"/>
      <c r="K5" s="98"/>
      <c r="L5" s="99" t="s">
        <v>518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83" t="s">
        <v>519</v>
      </c>
      <c r="AD5" s="102"/>
      <c r="AE5" s="102"/>
      <c r="AF5" s="102"/>
      <c r="AG5" s="102"/>
      <c r="AH5" s="83" t="s">
        <v>501</v>
      </c>
      <c r="AI5" s="84"/>
    </row>
    <row r="6" spans="1:35" ht="14.25" x14ac:dyDescent="0.15">
      <c r="A6" s="85"/>
      <c r="B6" s="112"/>
      <c r="C6" s="219"/>
      <c r="D6" s="219"/>
      <c r="E6" s="219"/>
      <c r="F6" s="219"/>
      <c r="G6" s="219"/>
      <c r="H6" s="87">
        <v>72</v>
      </c>
      <c r="I6" s="88"/>
      <c r="J6" s="89" t="s">
        <v>496</v>
      </c>
      <c r="K6" s="88"/>
      <c r="L6" s="90" t="s">
        <v>300</v>
      </c>
      <c r="M6" s="91"/>
      <c r="N6" s="91" t="s">
        <v>306</v>
      </c>
      <c r="O6" s="91"/>
      <c r="P6" s="91"/>
      <c r="Q6" s="91"/>
      <c r="R6" s="91"/>
      <c r="S6" s="91"/>
      <c r="T6" s="91" t="s">
        <v>301</v>
      </c>
      <c r="U6" s="91"/>
      <c r="V6" s="91" t="s">
        <v>8</v>
      </c>
      <c r="W6" s="91"/>
      <c r="X6" s="91"/>
      <c r="Y6" s="91"/>
      <c r="Z6" s="91"/>
      <c r="AA6" s="91"/>
      <c r="AB6" s="92"/>
      <c r="AC6" s="90" t="s">
        <v>520</v>
      </c>
      <c r="AD6" s="93"/>
      <c r="AE6" s="93"/>
      <c r="AF6" s="93"/>
      <c r="AG6" s="93"/>
      <c r="AH6" s="93"/>
      <c r="AI6" s="94"/>
    </row>
    <row r="7" spans="1:35" ht="14.25" x14ac:dyDescent="0.15">
      <c r="A7" s="95">
        <v>2</v>
      </c>
      <c r="B7" s="96"/>
      <c r="C7" s="220" t="s">
        <v>307</v>
      </c>
      <c r="D7" s="221"/>
      <c r="E7" s="221"/>
      <c r="F7" s="221"/>
      <c r="G7" s="221"/>
      <c r="H7" s="168" t="s">
        <v>305</v>
      </c>
      <c r="I7" s="96"/>
      <c r="J7" s="168"/>
      <c r="K7" s="96"/>
      <c r="L7" s="172" t="s">
        <v>308</v>
      </c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4"/>
      <c r="AC7" s="175" t="s">
        <v>521</v>
      </c>
      <c r="AD7" s="176"/>
      <c r="AE7" s="176"/>
      <c r="AF7" s="176"/>
      <c r="AG7" s="176"/>
      <c r="AH7" s="175" t="s">
        <v>501</v>
      </c>
      <c r="AI7" s="177"/>
    </row>
    <row r="8" spans="1:35" ht="14.25" x14ac:dyDescent="0.15">
      <c r="A8" s="85"/>
      <c r="B8" s="86"/>
      <c r="C8" s="219"/>
      <c r="D8" s="219"/>
      <c r="E8" s="219"/>
      <c r="F8" s="219"/>
      <c r="G8" s="219"/>
      <c r="H8" s="87">
        <v>74</v>
      </c>
      <c r="I8" s="88"/>
      <c r="J8" s="89" t="s">
        <v>496</v>
      </c>
      <c r="K8" s="88"/>
      <c r="L8" s="90" t="s">
        <v>302</v>
      </c>
      <c r="M8" s="91"/>
      <c r="N8" s="91" t="s">
        <v>309</v>
      </c>
      <c r="O8" s="91"/>
      <c r="P8" s="91"/>
      <c r="Q8" s="91"/>
      <c r="R8" s="91"/>
      <c r="S8" s="91"/>
      <c r="T8" s="91" t="s">
        <v>303</v>
      </c>
      <c r="U8" s="91"/>
      <c r="V8" s="91" t="s">
        <v>10</v>
      </c>
      <c r="W8" s="91"/>
      <c r="X8" s="91"/>
      <c r="Y8" s="91"/>
      <c r="Z8" s="91"/>
      <c r="AA8" s="91"/>
      <c r="AB8" s="92"/>
      <c r="AC8" s="90" t="s">
        <v>309</v>
      </c>
      <c r="AD8" s="93"/>
      <c r="AE8" s="93"/>
      <c r="AF8" s="93"/>
      <c r="AG8" s="93"/>
      <c r="AH8" s="93"/>
      <c r="AI8" s="94"/>
    </row>
    <row r="9" spans="1:35" ht="14.25" x14ac:dyDescent="0.15">
      <c r="A9" s="95">
        <v>3</v>
      </c>
      <c r="B9" s="96"/>
      <c r="C9" s="220" t="s">
        <v>313</v>
      </c>
      <c r="D9" s="221"/>
      <c r="E9" s="221"/>
      <c r="F9" s="221"/>
      <c r="G9" s="221"/>
      <c r="H9" s="168" t="s">
        <v>305</v>
      </c>
      <c r="I9" s="96"/>
      <c r="J9" s="168" t="s">
        <v>590</v>
      </c>
      <c r="K9" s="96"/>
      <c r="L9" s="172" t="s">
        <v>525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4"/>
      <c r="AC9" s="175" t="s">
        <v>526</v>
      </c>
      <c r="AD9" s="176"/>
      <c r="AE9" s="176"/>
      <c r="AF9" s="176"/>
      <c r="AG9" s="176"/>
      <c r="AH9" s="175" t="s">
        <v>527</v>
      </c>
      <c r="AI9" s="177"/>
    </row>
    <row r="10" spans="1:35" ht="14.25" x14ac:dyDescent="0.15">
      <c r="A10" s="85"/>
      <c r="B10" s="86"/>
      <c r="C10" s="219"/>
      <c r="D10" s="219"/>
      <c r="E10" s="219"/>
      <c r="F10" s="219"/>
      <c r="G10" s="219"/>
      <c r="H10" s="87">
        <v>70</v>
      </c>
      <c r="I10" s="88"/>
      <c r="J10" s="89" t="s">
        <v>496</v>
      </c>
      <c r="K10" s="88"/>
      <c r="L10" s="90" t="s">
        <v>302</v>
      </c>
      <c r="M10" s="91"/>
      <c r="N10" s="91" t="s">
        <v>314</v>
      </c>
      <c r="O10" s="91"/>
      <c r="P10" s="91"/>
      <c r="Q10" s="91"/>
      <c r="R10" s="91"/>
      <c r="S10" s="91"/>
      <c r="T10" s="91" t="s">
        <v>303</v>
      </c>
      <c r="U10" s="91"/>
      <c r="V10" s="91" t="s">
        <v>315</v>
      </c>
      <c r="W10" s="91"/>
      <c r="X10" s="91"/>
      <c r="Y10" s="91"/>
      <c r="Z10" s="91"/>
      <c r="AA10" s="91"/>
      <c r="AB10" s="92"/>
      <c r="AC10" s="90" t="s">
        <v>528</v>
      </c>
      <c r="AD10" s="93"/>
      <c r="AE10" s="93"/>
      <c r="AF10" s="93"/>
      <c r="AG10" s="93"/>
      <c r="AH10" s="93"/>
      <c r="AI10" s="94"/>
    </row>
    <row r="11" spans="1:35" ht="14.25" x14ac:dyDescent="0.15">
      <c r="A11" s="95">
        <v>4</v>
      </c>
      <c r="B11" s="96"/>
      <c r="C11" s="220" t="s">
        <v>316</v>
      </c>
      <c r="D11" s="221"/>
      <c r="E11" s="221"/>
      <c r="F11" s="221"/>
      <c r="G11" s="221"/>
      <c r="H11" s="168" t="s">
        <v>311</v>
      </c>
      <c r="I11" s="96"/>
      <c r="J11" s="168"/>
      <c r="K11" s="96"/>
      <c r="L11" s="172" t="s">
        <v>525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4"/>
      <c r="AC11" s="175" t="s">
        <v>526</v>
      </c>
      <c r="AD11" s="176"/>
      <c r="AE11" s="176"/>
      <c r="AF11" s="176"/>
      <c r="AG11" s="176"/>
      <c r="AH11" s="175" t="s">
        <v>527</v>
      </c>
      <c r="AI11" s="177"/>
    </row>
    <row r="12" spans="1:35" ht="14.25" x14ac:dyDescent="0.15">
      <c r="A12" s="85"/>
      <c r="B12" s="86"/>
      <c r="C12" s="219"/>
      <c r="D12" s="219"/>
      <c r="E12" s="219"/>
      <c r="F12" s="219"/>
      <c r="G12" s="219"/>
      <c r="H12" s="87">
        <v>68</v>
      </c>
      <c r="I12" s="88"/>
      <c r="J12" s="89" t="s">
        <v>496</v>
      </c>
      <c r="K12" s="88"/>
      <c r="L12" s="90" t="s">
        <v>302</v>
      </c>
      <c r="M12" s="91"/>
      <c r="N12" s="91" t="s">
        <v>314</v>
      </c>
      <c r="O12" s="91"/>
      <c r="P12" s="91"/>
      <c r="Q12" s="91"/>
      <c r="R12" s="91"/>
      <c r="S12" s="91"/>
      <c r="T12" s="91" t="s">
        <v>303</v>
      </c>
      <c r="U12" s="91"/>
      <c r="V12" s="91" t="s">
        <v>14</v>
      </c>
      <c r="W12" s="91"/>
      <c r="X12" s="91"/>
      <c r="Y12" s="91"/>
      <c r="Z12" s="91"/>
      <c r="AA12" s="91"/>
      <c r="AB12" s="92"/>
      <c r="AC12" s="90" t="s">
        <v>528</v>
      </c>
      <c r="AD12" s="93"/>
      <c r="AE12" s="93"/>
      <c r="AF12" s="93"/>
      <c r="AG12" s="93"/>
      <c r="AH12" s="93"/>
      <c r="AI12" s="94"/>
    </row>
    <row r="13" spans="1:35" ht="14.25" x14ac:dyDescent="0.15">
      <c r="A13" s="95">
        <v>5</v>
      </c>
      <c r="B13" s="96"/>
      <c r="C13" s="220" t="s">
        <v>321</v>
      </c>
      <c r="D13" s="221"/>
      <c r="E13" s="221"/>
      <c r="F13" s="221"/>
      <c r="G13" s="221"/>
      <c r="H13" s="168" t="s">
        <v>311</v>
      </c>
      <c r="I13" s="96"/>
      <c r="J13" s="168" t="s">
        <v>592</v>
      </c>
      <c r="K13" s="96"/>
      <c r="L13" s="172" t="s">
        <v>535</v>
      </c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  <c r="AC13" s="175" t="s">
        <v>536</v>
      </c>
      <c r="AD13" s="176"/>
      <c r="AE13" s="176"/>
      <c r="AF13" s="176"/>
      <c r="AG13" s="176"/>
      <c r="AH13" s="175" t="s">
        <v>493</v>
      </c>
      <c r="AI13" s="177"/>
    </row>
    <row r="14" spans="1:35" ht="14.25" x14ac:dyDescent="0.15">
      <c r="A14" s="85"/>
      <c r="B14" s="86"/>
      <c r="C14" s="219"/>
      <c r="D14" s="219"/>
      <c r="E14" s="219"/>
      <c r="F14" s="219"/>
      <c r="G14" s="219"/>
      <c r="H14" s="87">
        <v>59</v>
      </c>
      <c r="I14" s="88"/>
      <c r="J14" s="89" t="s">
        <v>487</v>
      </c>
      <c r="K14" s="88"/>
      <c r="L14" s="90" t="s">
        <v>302</v>
      </c>
      <c r="M14" s="91"/>
      <c r="N14" s="91" t="s">
        <v>322</v>
      </c>
      <c r="O14" s="91"/>
      <c r="P14" s="91"/>
      <c r="Q14" s="91"/>
      <c r="R14" s="91"/>
      <c r="S14" s="91"/>
      <c r="T14" s="91" t="s">
        <v>303</v>
      </c>
      <c r="U14" s="91"/>
      <c r="V14" s="91" t="s">
        <v>323</v>
      </c>
      <c r="W14" s="91"/>
      <c r="X14" s="91"/>
      <c r="Y14" s="91"/>
      <c r="Z14" s="91"/>
      <c r="AA14" s="91"/>
      <c r="AB14" s="92"/>
      <c r="AC14" s="90" t="s">
        <v>322</v>
      </c>
      <c r="AD14" s="93"/>
      <c r="AE14" s="93"/>
      <c r="AF14" s="93"/>
      <c r="AG14" s="93"/>
      <c r="AH14" s="93"/>
      <c r="AI14" s="94"/>
    </row>
    <row r="15" spans="1:35" ht="14.25" x14ac:dyDescent="0.15">
      <c r="A15" s="95">
        <v>6</v>
      </c>
      <c r="B15" s="96"/>
      <c r="C15" s="220" t="s">
        <v>336</v>
      </c>
      <c r="D15" s="221"/>
      <c r="E15" s="221"/>
      <c r="F15" s="221"/>
      <c r="G15" s="221"/>
      <c r="H15" s="168" t="s">
        <v>311</v>
      </c>
      <c r="I15" s="96"/>
      <c r="J15" s="168"/>
      <c r="K15" s="96"/>
      <c r="L15" s="172" t="s">
        <v>549</v>
      </c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4"/>
      <c r="AC15" s="175" t="s">
        <v>550</v>
      </c>
      <c r="AD15" s="176"/>
      <c r="AE15" s="176"/>
      <c r="AF15" s="176"/>
      <c r="AG15" s="176"/>
      <c r="AH15" s="175" t="s">
        <v>493</v>
      </c>
      <c r="AI15" s="177"/>
    </row>
    <row r="16" spans="1:35" ht="14.25" x14ac:dyDescent="0.15">
      <c r="A16" s="85"/>
      <c r="B16" s="86"/>
      <c r="C16" s="219"/>
      <c r="D16" s="219"/>
      <c r="E16" s="219"/>
      <c r="F16" s="219"/>
      <c r="G16" s="219"/>
      <c r="H16" s="87">
        <v>69</v>
      </c>
      <c r="I16" s="88"/>
      <c r="J16" s="89" t="s">
        <v>511</v>
      </c>
      <c r="K16" s="88"/>
      <c r="L16" s="90" t="s">
        <v>302</v>
      </c>
      <c r="M16" s="91"/>
      <c r="N16" s="91" t="s">
        <v>337</v>
      </c>
      <c r="O16" s="91"/>
      <c r="P16" s="91"/>
      <c r="Q16" s="91"/>
      <c r="R16" s="91"/>
      <c r="S16" s="91"/>
      <c r="T16" s="91" t="s">
        <v>303</v>
      </c>
      <c r="U16" s="91"/>
      <c r="V16" s="91" t="s">
        <v>338</v>
      </c>
      <c r="W16" s="91"/>
      <c r="X16" s="91"/>
      <c r="Y16" s="91"/>
      <c r="Z16" s="91"/>
      <c r="AA16" s="91"/>
      <c r="AB16" s="92"/>
      <c r="AC16" s="90" t="s">
        <v>338</v>
      </c>
      <c r="AD16" s="93"/>
      <c r="AE16" s="93"/>
      <c r="AF16" s="93"/>
      <c r="AG16" s="93"/>
      <c r="AH16" s="93"/>
      <c r="AI16" s="94"/>
    </row>
    <row r="17" spans="1:35" ht="14.25" x14ac:dyDescent="0.15">
      <c r="A17" s="95">
        <v>7</v>
      </c>
      <c r="B17" s="96"/>
      <c r="C17" s="220" t="s">
        <v>345</v>
      </c>
      <c r="D17" s="221"/>
      <c r="E17" s="221"/>
      <c r="F17" s="221"/>
      <c r="G17" s="221"/>
      <c r="H17" s="168" t="s">
        <v>305</v>
      </c>
      <c r="I17" s="96"/>
      <c r="J17" s="168" t="s">
        <v>591</v>
      </c>
      <c r="K17" s="96"/>
      <c r="L17" s="172" t="s">
        <v>556</v>
      </c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4"/>
      <c r="AC17" s="175" t="s">
        <v>557</v>
      </c>
      <c r="AD17" s="176"/>
      <c r="AE17" s="176"/>
      <c r="AF17" s="176"/>
      <c r="AG17" s="176"/>
      <c r="AH17" s="175" t="s">
        <v>501</v>
      </c>
      <c r="AI17" s="177"/>
    </row>
    <row r="18" spans="1:35" ht="14.25" x14ac:dyDescent="0.15">
      <c r="A18" s="85"/>
      <c r="B18" s="86"/>
      <c r="C18" s="219"/>
      <c r="D18" s="219"/>
      <c r="E18" s="219"/>
      <c r="F18" s="219"/>
      <c r="G18" s="219"/>
      <c r="H18" s="87">
        <v>69</v>
      </c>
      <c r="I18" s="88"/>
      <c r="J18" s="89" t="s">
        <v>558</v>
      </c>
      <c r="K18" s="88"/>
      <c r="L18" s="90" t="s">
        <v>302</v>
      </c>
      <c r="M18" s="91"/>
      <c r="N18" s="91" t="s">
        <v>346</v>
      </c>
      <c r="O18" s="91"/>
      <c r="P18" s="91"/>
      <c r="Q18" s="91"/>
      <c r="R18" s="91"/>
      <c r="S18" s="91"/>
      <c r="T18" s="91" t="s">
        <v>303</v>
      </c>
      <c r="U18" s="91"/>
      <c r="V18" s="91" t="s">
        <v>347</v>
      </c>
      <c r="W18" s="91"/>
      <c r="X18" s="91"/>
      <c r="Y18" s="91"/>
      <c r="Z18" s="91"/>
      <c r="AA18" s="91"/>
      <c r="AB18" s="92"/>
      <c r="AC18" s="90" t="s">
        <v>559</v>
      </c>
      <c r="AD18" s="93"/>
      <c r="AE18" s="93"/>
      <c r="AF18" s="93"/>
      <c r="AG18" s="93"/>
      <c r="AH18" s="93"/>
      <c r="AI18" s="94"/>
    </row>
    <row r="19" spans="1:35" ht="14.25" x14ac:dyDescent="0.15">
      <c r="A19" s="95">
        <v>8</v>
      </c>
      <c r="B19" s="96"/>
      <c r="C19" s="220" t="s">
        <v>348</v>
      </c>
      <c r="D19" s="221"/>
      <c r="E19" s="221"/>
      <c r="F19" s="221"/>
      <c r="G19" s="221"/>
      <c r="H19" s="168" t="s">
        <v>311</v>
      </c>
      <c r="I19" s="96"/>
      <c r="J19" s="168"/>
      <c r="K19" s="96"/>
      <c r="L19" s="172" t="s">
        <v>560</v>
      </c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4"/>
      <c r="AC19" s="175" t="s">
        <v>561</v>
      </c>
      <c r="AD19" s="176"/>
      <c r="AE19" s="176"/>
      <c r="AF19" s="176"/>
      <c r="AG19" s="176"/>
      <c r="AH19" s="175" t="s">
        <v>527</v>
      </c>
      <c r="AI19" s="177"/>
    </row>
    <row r="20" spans="1:35" ht="14.25" x14ac:dyDescent="0.15">
      <c r="A20" s="85"/>
      <c r="B20" s="86"/>
      <c r="C20" s="219"/>
      <c r="D20" s="219"/>
      <c r="E20" s="219"/>
      <c r="F20" s="219"/>
      <c r="G20" s="219"/>
      <c r="H20" s="87">
        <v>49</v>
      </c>
      <c r="I20" s="88"/>
      <c r="J20" s="89" t="s">
        <v>487</v>
      </c>
      <c r="K20" s="88"/>
      <c r="L20" s="90" t="s">
        <v>302</v>
      </c>
      <c r="M20" s="91"/>
      <c r="N20" s="91">
        <v>0</v>
      </c>
      <c r="O20" s="91"/>
      <c r="P20" s="91"/>
      <c r="Q20" s="91"/>
      <c r="R20" s="91"/>
      <c r="S20" s="91"/>
      <c r="T20" s="91" t="s">
        <v>303</v>
      </c>
      <c r="U20" s="91"/>
      <c r="V20" s="91" t="s">
        <v>349</v>
      </c>
      <c r="W20" s="91"/>
      <c r="X20" s="91"/>
      <c r="Y20" s="91"/>
      <c r="Z20" s="91"/>
      <c r="AA20" s="91"/>
      <c r="AB20" s="92"/>
      <c r="AC20" s="90" t="s">
        <v>562</v>
      </c>
      <c r="AD20" s="93"/>
      <c r="AE20" s="93"/>
      <c r="AF20" s="93"/>
      <c r="AG20" s="93"/>
      <c r="AH20" s="93"/>
      <c r="AI20" s="94"/>
    </row>
    <row r="21" spans="1:35" ht="14.25" x14ac:dyDescent="0.15">
      <c r="A21" s="95">
        <v>9</v>
      </c>
      <c r="B21" s="96"/>
      <c r="C21" s="220" t="s">
        <v>446</v>
      </c>
      <c r="D21" s="221"/>
      <c r="E21" s="221"/>
      <c r="F21" s="221"/>
      <c r="G21" s="221"/>
      <c r="H21" s="168" t="s">
        <v>311</v>
      </c>
      <c r="I21" s="96"/>
      <c r="J21" s="168"/>
      <c r="K21" s="96"/>
      <c r="L21" s="172" t="s">
        <v>582</v>
      </c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4"/>
      <c r="AC21" s="175" t="s">
        <v>491</v>
      </c>
      <c r="AD21" s="176"/>
      <c r="AE21" s="176"/>
      <c r="AF21" s="176"/>
      <c r="AG21" s="176"/>
      <c r="AH21" s="175" t="s">
        <v>493</v>
      </c>
      <c r="AI21" s="177"/>
    </row>
    <row r="22" spans="1:35" ht="14.25" x14ac:dyDescent="0.15">
      <c r="A22" s="85"/>
      <c r="B22" s="86"/>
      <c r="C22" s="219"/>
      <c r="D22" s="219"/>
      <c r="E22" s="219"/>
      <c r="F22" s="219"/>
      <c r="G22" s="219"/>
      <c r="H22" s="87">
        <v>64</v>
      </c>
      <c r="I22" s="88"/>
      <c r="J22" s="89" t="s">
        <v>487</v>
      </c>
      <c r="K22" s="88"/>
      <c r="L22" s="90" t="s">
        <v>302</v>
      </c>
      <c r="M22" s="91"/>
      <c r="N22" s="91" t="s">
        <v>485</v>
      </c>
      <c r="O22" s="91"/>
      <c r="P22" s="91"/>
      <c r="Q22" s="91"/>
      <c r="R22" s="91"/>
      <c r="S22" s="91"/>
      <c r="T22" s="91" t="s">
        <v>303</v>
      </c>
      <c r="U22" s="91"/>
      <c r="V22" s="91" t="s">
        <v>445</v>
      </c>
      <c r="W22" s="91"/>
      <c r="X22" s="91"/>
      <c r="Y22" s="91"/>
      <c r="Z22" s="91"/>
      <c r="AA22" s="91"/>
      <c r="AB22" s="92"/>
      <c r="AC22" s="90" t="s">
        <v>489</v>
      </c>
      <c r="AD22" s="93"/>
      <c r="AE22" s="93"/>
      <c r="AF22" s="93"/>
      <c r="AG22" s="93"/>
      <c r="AH22" s="93"/>
      <c r="AI22" s="94"/>
    </row>
    <row r="23" spans="1:35" ht="14.25" x14ac:dyDescent="0.15">
      <c r="A23" s="95">
        <v>10</v>
      </c>
      <c r="B23" s="96"/>
      <c r="C23" s="220" t="s">
        <v>458</v>
      </c>
      <c r="D23" s="221"/>
      <c r="E23" s="221"/>
      <c r="F23" s="221"/>
      <c r="G23" s="221"/>
      <c r="H23" s="168" t="s">
        <v>311</v>
      </c>
      <c r="I23" s="96"/>
      <c r="J23" s="168"/>
      <c r="K23" s="96"/>
      <c r="L23" s="172" t="s">
        <v>586</v>
      </c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4"/>
      <c r="AC23" s="175" t="s">
        <v>509</v>
      </c>
      <c r="AD23" s="176"/>
      <c r="AE23" s="176"/>
      <c r="AF23" s="176"/>
      <c r="AG23" s="176"/>
      <c r="AH23" s="175" t="s">
        <v>493</v>
      </c>
      <c r="AI23" s="177"/>
    </row>
    <row r="24" spans="1:35" ht="15" thickBot="1" x14ac:dyDescent="0.2">
      <c r="A24" s="154"/>
      <c r="B24" s="155"/>
      <c r="C24" s="222"/>
      <c r="D24" s="222"/>
      <c r="E24" s="222"/>
      <c r="F24" s="222"/>
      <c r="G24" s="222"/>
      <c r="H24" s="156">
        <v>59</v>
      </c>
      <c r="I24" s="157"/>
      <c r="J24" s="158" t="s">
        <v>487</v>
      </c>
      <c r="K24" s="157"/>
      <c r="L24" s="159" t="s">
        <v>302</v>
      </c>
      <c r="M24" s="160"/>
      <c r="N24" s="160" t="s">
        <v>460</v>
      </c>
      <c r="O24" s="160"/>
      <c r="P24" s="160"/>
      <c r="Q24" s="160"/>
      <c r="R24" s="160"/>
      <c r="S24" s="160"/>
      <c r="T24" s="160" t="s">
        <v>303</v>
      </c>
      <c r="U24" s="160"/>
      <c r="V24" s="160" t="s">
        <v>461</v>
      </c>
      <c r="W24" s="160"/>
      <c r="X24" s="160"/>
      <c r="Y24" s="160"/>
      <c r="Z24" s="160"/>
      <c r="AA24" s="160"/>
      <c r="AB24" s="161"/>
      <c r="AC24" s="159" t="s">
        <v>507</v>
      </c>
      <c r="AD24" s="162"/>
      <c r="AE24" s="162"/>
      <c r="AF24" s="162"/>
      <c r="AG24" s="162"/>
      <c r="AH24" s="162"/>
      <c r="AI24" s="163"/>
    </row>
    <row r="26" spans="1:35" ht="14.25" thickBot="1" x14ac:dyDescent="0.2">
      <c r="Q26" s="28"/>
    </row>
    <row r="27" spans="1:35" ht="14.25" x14ac:dyDescent="0.15">
      <c r="A27" s="194" t="s">
        <v>594</v>
      </c>
      <c r="B27" s="195"/>
      <c r="C27" s="196" t="s">
        <v>596</v>
      </c>
      <c r="D27" s="197"/>
      <c r="E27" s="197"/>
      <c r="F27" s="197"/>
      <c r="G27" s="197"/>
      <c r="H27" s="199"/>
      <c r="I27" s="195"/>
      <c r="J27" s="199"/>
      <c r="K27" s="195"/>
      <c r="L27" s="200" t="s">
        <v>597</v>
      </c>
      <c r="M27" s="201"/>
      <c r="N27" s="201"/>
      <c r="O27" s="201"/>
      <c r="P27" s="201"/>
      <c r="Q27" s="202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3"/>
      <c r="AC27" s="204"/>
      <c r="AD27" s="205"/>
      <c r="AE27" s="205"/>
      <c r="AF27" s="205"/>
      <c r="AG27" s="205"/>
      <c r="AH27" s="204"/>
      <c r="AI27" s="206"/>
    </row>
    <row r="28" spans="1:35" ht="15" thickBot="1" x14ac:dyDescent="0.2">
      <c r="A28" s="207" t="s">
        <v>595</v>
      </c>
      <c r="B28" s="208"/>
      <c r="C28" s="198"/>
      <c r="D28" s="198"/>
      <c r="E28" s="198"/>
      <c r="F28" s="198"/>
      <c r="G28" s="198"/>
      <c r="H28" s="209"/>
      <c r="I28" s="210"/>
      <c r="J28" s="211"/>
      <c r="K28" s="210"/>
      <c r="L28" s="212" t="s">
        <v>302</v>
      </c>
      <c r="M28" s="213"/>
      <c r="N28" s="213" t="s">
        <v>599</v>
      </c>
      <c r="O28" s="213"/>
      <c r="P28" s="213"/>
      <c r="Q28" s="213"/>
      <c r="R28" s="213"/>
      <c r="S28" s="213"/>
      <c r="T28" s="213" t="s">
        <v>303</v>
      </c>
      <c r="U28" s="213"/>
      <c r="V28" s="213" t="s">
        <v>601</v>
      </c>
      <c r="W28" s="213"/>
      <c r="X28" s="213"/>
      <c r="Y28" s="213"/>
      <c r="Z28" s="213"/>
      <c r="AA28" s="213"/>
      <c r="AB28" s="214"/>
      <c r="AC28" s="212"/>
      <c r="AD28" s="215"/>
      <c r="AE28" s="215"/>
      <c r="AF28" s="215"/>
      <c r="AG28" s="215"/>
      <c r="AH28" s="215"/>
      <c r="AI28" s="216"/>
    </row>
    <row r="34" spans="18:18" x14ac:dyDescent="0.15">
      <c r="R34" s="27"/>
    </row>
  </sheetData>
  <mergeCells count="178">
    <mergeCell ref="AH23:AI23"/>
    <mergeCell ref="A24:B24"/>
    <mergeCell ref="H24:I24"/>
    <mergeCell ref="J24:K24"/>
    <mergeCell ref="L24:M24"/>
    <mergeCell ref="N24:S24"/>
    <mergeCell ref="T24:U24"/>
    <mergeCell ref="V24:AB24"/>
    <mergeCell ref="AC24:AI24"/>
    <mergeCell ref="A23:B23"/>
    <mergeCell ref="C23:G24"/>
    <mergeCell ref="H23:I23"/>
    <mergeCell ref="J23:K23"/>
    <mergeCell ref="L23:AB23"/>
    <mergeCell ref="AC23:AG23"/>
    <mergeCell ref="AH21:AI21"/>
    <mergeCell ref="A22:B22"/>
    <mergeCell ref="H22:I22"/>
    <mergeCell ref="J22:K22"/>
    <mergeCell ref="L22:M22"/>
    <mergeCell ref="N22:S22"/>
    <mergeCell ref="T22:U22"/>
    <mergeCell ref="V22:AB22"/>
    <mergeCell ref="AC22:AI22"/>
    <mergeCell ref="A21:B21"/>
    <mergeCell ref="C21:G22"/>
    <mergeCell ref="H21:I21"/>
    <mergeCell ref="J21:K21"/>
    <mergeCell ref="L21:AB21"/>
    <mergeCell ref="AC21:AG21"/>
    <mergeCell ref="AH19:AI19"/>
    <mergeCell ref="A20:B20"/>
    <mergeCell ref="H20:I20"/>
    <mergeCell ref="J20:K20"/>
    <mergeCell ref="L20:M20"/>
    <mergeCell ref="N20:S20"/>
    <mergeCell ref="T20:U20"/>
    <mergeCell ref="V20:AB20"/>
    <mergeCell ref="AC20:AI20"/>
    <mergeCell ref="A19:B19"/>
    <mergeCell ref="C19:G20"/>
    <mergeCell ref="H19:I19"/>
    <mergeCell ref="J19:K19"/>
    <mergeCell ref="L19:AB19"/>
    <mergeCell ref="AC19:AG19"/>
    <mergeCell ref="AH17:AI17"/>
    <mergeCell ref="A18:B18"/>
    <mergeCell ref="H18:I18"/>
    <mergeCell ref="J18:K18"/>
    <mergeCell ref="L18:M18"/>
    <mergeCell ref="N18:S18"/>
    <mergeCell ref="T18:U18"/>
    <mergeCell ref="V18:AB18"/>
    <mergeCell ref="AC18:AI18"/>
    <mergeCell ref="A17:B17"/>
    <mergeCell ref="C17:G18"/>
    <mergeCell ref="H17:I17"/>
    <mergeCell ref="J17:K17"/>
    <mergeCell ref="L17:AB17"/>
    <mergeCell ref="AC17:AG17"/>
    <mergeCell ref="AH15:AI15"/>
    <mergeCell ref="A16:B16"/>
    <mergeCell ref="H16:I16"/>
    <mergeCell ref="J16:K16"/>
    <mergeCell ref="L16:M16"/>
    <mergeCell ref="N16:S16"/>
    <mergeCell ref="T16:U16"/>
    <mergeCell ref="V16:AB16"/>
    <mergeCell ref="AC16:AI16"/>
    <mergeCell ref="A15:B15"/>
    <mergeCell ref="C15:G16"/>
    <mergeCell ref="H15:I15"/>
    <mergeCell ref="J15:K15"/>
    <mergeCell ref="L15:AB15"/>
    <mergeCell ref="AC15:AG15"/>
    <mergeCell ref="AH13:AI13"/>
    <mergeCell ref="A14:B14"/>
    <mergeCell ref="H14:I14"/>
    <mergeCell ref="J14:K14"/>
    <mergeCell ref="L14:M14"/>
    <mergeCell ref="N14:S14"/>
    <mergeCell ref="T14:U14"/>
    <mergeCell ref="V14:AB14"/>
    <mergeCell ref="AC14:AI14"/>
    <mergeCell ref="A13:B13"/>
    <mergeCell ref="C13:G14"/>
    <mergeCell ref="H13:I13"/>
    <mergeCell ref="J13:K13"/>
    <mergeCell ref="L13:AB13"/>
    <mergeCell ref="AC13:AG13"/>
    <mergeCell ref="AH11:AI11"/>
    <mergeCell ref="A12:B12"/>
    <mergeCell ref="H12:I12"/>
    <mergeCell ref="J12:K12"/>
    <mergeCell ref="L12:M12"/>
    <mergeCell ref="N12:S12"/>
    <mergeCell ref="T12:U12"/>
    <mergeCell ref="V12:AB12"/>
    <mergeCell ref="AC12:AI12"/>
    <mergeCell ref="A11:B11"/>
    <mergeCell ref="C11:G12"/>
    <mergeCell ref="H11:I11"/>
    <mergeCell ref="J11:K11"/>
    <mergeCell ref="L11:AB11"/>
    <mergeCell ref="AC11:AG11"/>
    <mergeCell ref="L8:M8"/>
    <mergeCell ref="N8:S8"/>
    <mergeCell ref="T8:U8"/>
    <mergeCell ref="V8:AB8"/>
    <mergeCell ref="V6:AB6"/>
    <mergeCell ref="AC6:AI6"/>
    <mergeCell ref="AH9:AI9"/>
    <mergeCell ref="A10:B10"/>
    <mergeCell ref="H10:I10"/>
    <mergeCell ref="J10:K10"/>
    <mergeCell ref="L10:M10"/>
    <mergeCell ref="N10:S10"/>
    <mergeCell ref="T10:U10"/>
    <mergeCell ref="V10:AB10"/>
    <mergeCell ref="AC10:AI10"/>
    <mergeCell ref="A9:B9"/>
    <mergeCell ref="C9:G10"/>
    <mergeCell ref="H9:I9"/>
    <mergeCell ref="J9:K9"/>
    <mergeCell ref="L9:AB9"/>
    <mergeCell ref="AC9:AG9"/>
    <mergeCell ref="A5:B5"/>
    <mergeCell ref="C5:G6"/>
    <mergeCell ref="H5:I5"/>
    <mergeCell ref="J5:K5"/>
    <mergeCell ref="L5:AB5"/>
    <mergeCell ref="AC5:AG5"/>
    <mergeCell ref="AH5:AI5"/>
    <mergeCell ref="A7:B7"/>
    <mergeCell ref="C7:G8"/>
    <mergeCell ref="H7:I7"/>
    <mergeCell ref="J7:K7"/>
    <mergeCell ref="L7:AB7"/>
    <mergeCell ref="AC7:AG7"/>
    <mergeCell ref="AH7:AI7"/>
    <mergeCell ref="A8:B8"/>
    <mergeCell ref="A6:B6"/>
    <mergeCell ref="H6:I6"/>
    <mergeCell ref="J6:K6"/>
    <mergeCell ref="L6:M6"/>
    <mergeCell ref="N6:S6"/>
    <mergeCell ref="T6:U6"/>
    <mergeCell ref="AC8:AI8"/>
    <mergeCell ref="H8:I8"/>
    <mergeCell ref="J8:K8"/>
    <mergeCell ref="AE1:AI1"/>
    <mergeCell ref="B2:AH2"/>
    <mergeCell ref="A3:B3"/>
    <mergeCell ref="C3:G4"/>
    <mergeCell ref="H3:I3"/>
    <mergeCell ref="J3:K3"/>
    <mergeCell ref="L3:AB3"/>
    <mergeCell ref="AC3:AI3"/>
    <mergeCell ref="A4:B4"/>
    <mergeCell ref="H4:I4"/>
    <mergeCell ref="J4:K4"/>
    <mergeCell ref="L4:AB4"/>
    <mergeCell ref="AC4:AI4"/>
    <mergeCell ref="A27:B27"/>
    <mergeCell ref="C27:G28"/>
    <mergeCell ref="H27:I27"/>
    <mergeCell ref="J27:K27"/>
    <mergeCell ref="L27:AB27"/>
    <mergeCell ref="AC27:AG27"/>
    <mergeCell ref="AH27:AI27"/>
    <mergeCell ref="A28:B28"/>
    <mergeCell ref="H28:I28"/>
    <mergeCell ref="J28:K28"/>
    <mergeCell ref="L28:M28"/>
    <mergeCell ref="N28:S28"/>
    <mergeCell ref="T28:U28"/>
    <mergeCell ref="V28:AB28"/>
    <mergeCell ref="AC28:AI28"/>
  </mergeCells>
  <phoneticPr fontId="2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詳細会員名簿</vt:lpstr>
      <vt:lpstr>簡易名簿</vt:lpstr>
      <vt:lpstr>登山届用</vt:lpstr>
      <vt:lpstr>登山届印刷用</vt:lpstr>
      <vt:lpstr>コンパス用</vt:lpstr>
      <vt:lpstr>コンパス用・印刷用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Yoji Yoshikura</dc:creator>
  <cp:lastModifiedBy>User</cp:lastModifiedBy>
  <cp:lastPrinted>2022-03-30T12:11:02Z</cp:lastPrinted>
  <dcterms:created xsi:type="dcterms:W3CDTF">2006-09-16T00:00:00Z</dcterms:created>
  <dcterms:modified xsi:type="dcterms:W3CDTF">2022-03-30T12:11:08Z</dcterms:modified>
</cp:coreProperties>
</file>