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F5C7F360-9FD1-47F2-B952-AFEE690E76F6}" xr6:coauthVersionLast="47" xr6:coauthVersionMax="47" xr10:uidLastSave="{00000000-0000-0000-0000-000000000000}"/>
  <bookViews>
    <workbookView xWindow="3120" yWindow="2085" windowWidth="19005" windowHeight="14115" xr2:uid="{00000000-000D-0000-FFFF-FFFF00000000}"/>
  </bookViews>
  <sheets>
    <sheet name="2019年度会計報告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48" i="1"/>
  <c r="E55" i="1" s="1"/>
  <c r="E18" i="1"/>
  <c r="E5" i="1"/>
  <c r="C26" i="1"/>
  <c r="C10" i="1"/>
  <c r="C54" i="1"/>
  <c r="C53" i="1"/>
  <c r="C52" i="1"/>
  <c r="C51" i="1"/>
  <c r="C50" i="1"/>
  <c r="C44" i="1"/>
  <c r="C43" i="1"/>
  <c r="F43" i="1" s="1"/>
  <c r="C36" i="1"/>
  <c r="E34" i="1"/>
  <c r="E50" i="1"/>
  <c r="E8" i="1"/>
  <c r="C37" i="1"/>
  <c r="E6" i="1"/>
  <c r="F6" i="1"/>
  <c r="C35" i="1"/>
  <c r="F53" i="1"/>
  <c r="F52" i="1"/>
  <c r="F51" i="1"/>
  <c r="F50" i="1"/>
  <c r="E47" i="1"/>
  <c r="E46" i="1"/>
  <c r="E45" i="1"/>
  <c r="E44" i="1"/>
  <c r="F44" i="1"/>
  <c r="F36" i="1"/>
  <c r="E35" i="1"/>
  <c r="F35" i="1"/>
  <c r="F20" i="1"/>
  <c r="C28" i="1"/>
  <c r="F24" i="1"/>
  <c r="F23" i="1"/>
  <c r="F22" i="1"/>
  <c r="F21" i="1"/>
  <c r="E17" i="1"/>
  <c r="E16" i="1"/>
  <c r="F15" i="1"/>
  <c r="F14" i="1"/>
  <c r="F7" i="1"/>
  <c r="F5" i="1"/>
  <c r="C34" i="1"/>
  <c r="F34" i="1"/>
  <c r="E10" i="1"/>
  <c r="C39" i="1"/>
  <c r="F17" i="1"/>
  <c r="C46" i="1"/>
  <c r="F46" i="1"/>
  <c r="F18" i="1"/>
  <c r="C47" i="1"/>
  <c r="F47" i="1"/>
  <c r="F16" i="1"/>
  <c r="C45" i="1"/>
  <c r="F45" i="1"/>
  <c r="F8" i="1"/>
  <c r="F10" i="1"/>
  <c r="E26" i="1" l="1"/>
  <c r="F26" i="1" s="1"/>
  <c r="F28" i="1" s="1"/>
  <c r="F19" i="1"/>
  <c r="C48" i="1"/>
  <c r="F48" i="1"/>
  <c r="C55" i="1" l="1"/>
  <c r="E28" i="1"/>
  <c r="C57" i="1" l="1"/>
  <c r="E37" i="1" s="1"/>
  <c r="F55" i="1"/>
  <c r="F37" i="1" l="1"/>
  <c r="E39" i="1"/>
  <c r="F39" i="1" l="1"/>
  <c r="F57" i="1" s="1"/>
  <c r="E57" i="1"/>
</calcChain>
</file>

<file path=xl/sharedStrings.xml><?xml version="1.0" encoding="utf-8"?>
<sst xmlns="http://schemas.openxmlformats.org/spreadsheetml/2006/main" count="79" uniqueCount="42">
  <si>
    <t>収入</t>
    <rPh sb="0" eb="2">
      <t>シュウニュウ</t>
    </rPh>
    <phoneticPr fontId="1"/>
  </si>
  <si>
    <t>項目</t>
    <rPh sb="0" eb="2">
      <t>コウモク</t>
    </rPh>
    <phoneticPr fontId="1"/>
  </si>
  <si>
    <t>前年度実績額(a)</t>
    <rPh sb="0" eb="3">
      <t>ゼンネンド</t>
    </rPh>
    <rPh sb="3" eb="6">
      <t>ジッセキガク</t>
    </rPh>
    <phoneticPr fontId="1"/>
  </si>
  <si>
    <t>計画数量</t>
    <rPh sb="0" eb="2">
      <t>ケイカク</t>
    </rPh>
    <rPh sb="2" eb="4">
      <t>スウリョウ</t>
    </rPh>
    <phoneticPr fontId="1"/>
  </si>
  <si>
    <t>計画額(b)</t>
    <rPh sb="0" eb="2">
      <t>ケイカク</t>
    </rPh>
    <rPh sb="2" eb="3">
      <t>ガク</t>
    </rPh>
    <phoneticPr fontId="1"/>
  </si>
  <si>
    <t>差額(b)-(a)</t>
    <rPh sb="0" eb="2">
      <t>サガク</t>
    </rPh>
    <phoneticPr fontId="1"/>
  </si>
  <si>
    <t>備考</t>
    <rPh sb="0" eb="2">
      <t>ビコウ</t>
    </rPh>
    <phoneticPr fontId="1"/>
  </si>
  <si>
    <t>会費（@1,000）</t>
    <rPh sb="0" eb="2">
      <t>カイヒ</t>
    </rPh>
    <phoneticPr fontId="1"/>
  </si>
  <si>
    <t>会費（@500）</t>
    <phoneticPr fontId="1"/>
  </si>
  <si>
    <t>半期途中入会</t>
    <rPh sb="0" eb="2">
      <t>ハンキ</t>
    </rPh>
    <rPh sb="2" eb="4">
      <t>トチュウ</t>
    </rPh>
    <rPh sb="4" eb="6">
      <t>ニュウカイ</t>
    </rPh>
    <phoneticPr fontId="1"/>
  </si>
  <si>
    <t>その他（返金等）</t>
    <rPh sb="2" eb="3">
      <t>タ</t>
    </rPh>
    <rPh sb="4" eb="6">
      <t>ヘンキン</t>
    </rPh>
    <rPh sb="6" eb="7">
      <t>トウ</t>
    </rPh>
    <phoneticPr fontId="1"/>
  </si>
  <si>
    <t>前年度繰越金</t>
    <rPh sb="0" eb="1">
      <t>ゼン</t>
    </rPh>
    <rPh sb="1" eb="3">
      <t>ネンド</t>
    </rPh>
    <rPh sb="3" eb="5">
      <t>クリコシ</t>
    </rPh>
    <rPh sb="5" eb="6">
      <t>キン</t>
    </rPh>
    <phoneticPr fontId="1"/>
  </si>
  <si>
    <t>収入合計</t>
    <rPh sb="0" eb="2">
      <t>シュウニュウ</t>
    </rPh>
    <rPh sb="2" eb="4">
      <t>ゴウケイ</t>
    </rPh>
    <phoneticPr fontId="1"/>
  </si>
  <si>
    <t>支出</t>
    <rPh sb="0" eb="2">
      <t>シシュツ</t>
    </rPh>
    <phoneticPr fontId="1"/>
  </si>
  <si>
    <t>会長手当（@1,000）</t>
    <rPh sb="0" eb="2">
      <t>カイチョウ</t>
    </rPh>
    <rPh sb="2" eb="4">
      <t>テアテ</t>
    </rPh>
    <phoneticPr fontId="1"/>
  </si>
  <si>
    <t>副会長手当（@500）</t>
    <rPh sb="0" eb="3">
      <t>フクカイチョウ</t>
    </rPh>
    <rPh sb="3" eb="5">
      <t>テアテ</t>
    </rPh>
    <phoneticPr fontId="1"/>
  </si>
  <si>
    <t>会計手当（@500）</t>
    <rPh sb="0" eb="2">
      <t>カイケイ</t>
    </rPh>
    <rPh sb="2" eb="4">
      <t>テアテ</t>
    </rPh>
    <phoneticPr fontId="1"/>
  </si>
  <si>
    <t>リーダ手当（@500）</t>
    <rPh sb="3" eb="5">
      <t>テアテ</t>
    </rPh>
    <phoneticPr fontId="1"/>
  </si>
  <si>
    <t>ドメイン料金</t>
    <rPh sb="4" eb="6">
      <t>リョウキン</t>
    </rPh>
    <phoneticPr fontId="1"/>
  </si>
  <si>
    <t>ホームページ用</t>
    <phoneticPr fontId="1"/>
  </si>
  <si>
    <t>忘年会・ビンゴ景品</t>
    <rPh sb="0" eb="3">
      <t>ボウネンカイ</t>
    </rPh>
    <rPh sb="7" eb="9">
      <t>ケイヒン</t>
    </rPh>
    <phoneticPr fontId="1"/>
  </si>
  <si>
    <t>会議用お茶代</t>
    <rPh sb="0" eb="3">
      <t>カイギヨウ</t>
    </rPh>
    <rPh sb="4" eb="5">
      <t>チャ</t>
    </rPh>
    <rPh sb="5" eb="6">
      <t>ダイ</t>
    </rPh>
    <phoneticPr fontId="1"/>
  </si>
  <si>
    <t>その他</t>
    <rPh sb="2" eb="3">
      <t>タ</t>
    </rPh>
    <phoneticPr fontId="1"/>
  </si>
  <si>
    <t>薬の補充など</t>
    <rPh sb="0" eb="1">
      <t>クスリ</t>
    </rPh>
    <rPh sb="2" eb="4">
      <t>ホジュウ</t>
    </rPh>
    <phoneticPr fontId="1"/>
  </si>
  <si>
    <t>支出合計</t>
    <rPh sb="0" eb="2">
      <t>シシュツ</t>
    </rPh>
    <rPh sb="2" eb="4">
      <t>ゴウケイ</t>
    </rPh>
    <phoneticPr fontId="1"/>
  </si>
  <si>
    <t>次年度繰越金</t>
    <phoneticPr fontId="1"/>
  </si>
  <si>
    <t>総務手当（@500）</t>
    <rPh sb="0" eb="2">
      <t>ソウム</t>
    </rPh>
    <rPh sb="2" eb="4">
      <t>テアテ</t>
    </rPh>
    <phoneticPr fontId="1"/>
  </si>
  <si>
    <t>予算額(a)</t>
    <rPh sb="0" eb="3">
      <t>ヨサンガク</t>
    </rPh>
    <phoneticPr fontId="1"/>
  </si>
  <si>
    <t>実績数量</t>
    <rPh sb="0" eb="2">
      <t>ジッセキ</t>
    </rPh>
    <rPh sb="2" eb="4">
      <t>スウリョウ</t>
    </rPh>
    <phoneticPr fontId="1"/>
  </si>
  <si>
    <t>実績額(b)</t>
    <rPh sb="0" eb="2">
      <t>ジッセキ</t>
    </rPh>
    <rPh sb="2" eb="3">
      <t>ガク</t>
    </rPh>
    <phoneticPr fontId="1"/>
  </si>
  <si>
    <t>2人体制</t>
    <rPh sb="1" eb="4">
      <t>ニンタイセイ</t>
    </rPh>
    <rPh sb="2" eb="4">
      <t>タイセイ</t>
    </rPh>
    <phoneticPr fontId="1"/>
  </si>
  <si>
    <t>平日リーダ手当（@500）</t>
    <rPh sb="0" eb="2">
      <t>ヘイジツ</t>
    </rPh>
    <rPh sb="5" eb="7">
      <t>テアテ</t>
    </rPh>
    <phoneticPr fontId="1"/>
  </si>
  <si>
    <r>
      <t>◆</t>
    </r>
    <r>
      <rPr>
        <b/>
        <sz val="16"/>
        <color theme="1"/>
        <rFont val="Yu Gothic"/>
        <family val="2"/>
        <charset val="128"/>
      </rPr>
      <t>議案２</t>
    </r>
    <rPh sb="1" eb="3">
      <t>ギアン</t>
    </rPh>
    <phoneticPr fontId="1"/>
  </si>
  <si>
    <r>
      <t>◆</t>
    </r>
    <r>
      <rPr>
        <b/>
        <sz val="16"/>
        <color theme="1"/>
        <rFont val="Yu Gothic"/>
        <family val="2"/>
        <charset val="128"/>
      </rPr>
      <t>議案５</t>
    </r>
    <rPh sb="1" eb="3">
      <t>ギアン</t>
    </rPh>
    <phoneticPr fontId="1"/>
  </si>
  <si>
    <t>令和3（2021）年度会計報告</t>
    <rPh sb="0" eb="2">
      <t>レイワ</t>
    </rPh>
    <rPh sb="9" eb="11">
      <t>ネンド</t>
    </rPh>
    <rPh sb="13" eb="15">
      <t>ホウコク</t>
    </rPh>
    <phoneticPr fontId="1"/>
  </si>
  <si>
    <t>会員数：3２名</t>
    <rPh sb="0" eb="2">
      <t>カイイン</t>
    </rPh>
    <rPh sb="2" eb="3">
      <t>スウ</t>
    </rPh>
    <rPh sb="6" eb="7">
      <t>メイ</t>
    </rPh>
    <phoneticPr fontId="1"/>
  </si>
  <si>
    <t>令和４（202２）年度会計計画(案)</t>
    <rPh sb="0" eb="2">
      <t>レイワ</t>
    </rPh>
    <phoneticPr fontId="1"/>
  </si>
  <si>
    <t>現在の会員数：２６名</t>
    <rPh sb="0" eb="2">
      <t>ゲンザイ</t>
    </rPh>
    <rPh sb="3" eb="5">
      <t>カイイン</t>
    </rPh>
    <rPh sb="5" eb="6">
      <t>スウ</t>
    </rPh>
    <rPh sb="9" eb="10">
      <t>メイ</t>
    </rPh>
    <phoneticPr fontId="1"/>
  </si>
  <si>
    <t>会議用茶菓代</t>
    <rPh sb="0" eb="3">
      <t>カイギヨウ</t>
    </rPh>
    <rPh sb="3" eb="5">
      <t>サカ</t>
    </rPh>
    <rPh sb="5" eb="6">
      <t>ダイ</t>
    </rPh>
    <phoneticPr fontId="1"/>
  </si>
  <si>
    <t>サブリーダ手当（@500）</t>
    <rPh sb="5" eb="7">
      <t>テアテ</t>
    </rPh>
    <phoneticPr fontId="1"/>
  </si>
  <si>
    <t>三宅、福田、鈴木、菅谷、吉倉</t>
    <rPh sb="0" eb="2">
      <t>ミヤケ</t>
    </rPh>
    <rPh sb="3" eb="5">
      <t>フクダ</t>
    </rPh>
    <rPh sb="6" eb="8">
      <t>スズキ</t>
    </rPh>
    <rPh sb="9" eb="11">
      <t>スガヤ</t>
    </rPh>
    <rPh sb="12" eb="14">
      <t>ヨシクラ</t>
    </rPh>
    <phoneticPr fontId="1"/>
  </si>
  <si>
    <t>昨年度総会にて変更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</si>
</sst>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6"/>
      <color theme="1"/>
      <name val="Yu Gothic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0" borderId="7" xfId="0" applyFont="1" applyBorder="1"/>
    <xf numFmtId="5" fontId="2" fillId="0" borderId="8" xfId="0" applyNumberFormat="1" applyFont="1" applyBorder="1"/>
    <xf numFmtId="0" fontId="2" fillId="0" borderId="10" xfId="0" applyFont="1" applyBorder="1"/>
    <xf numFmtId="6" fontId="2" fillId="0" borderId="8" xfId="0" applyNumberFormat="1" applyFont="1" applyBorder="1"/>
    <xf numFmtId="0" fontId="2" fillId="0" borderId="11" xfId="0" applyFont="1" applyBorder="1"/>
    <xf numFmtId="5" fontId="2" fillId="0" borderId="12" xfId="0" applyNumberFormat="1" applyFont="1" applyBorder="1"/>
    <xf numFmtId="0" fontId="2" fillId="0" borderId="14" xfId="0" applyFont="1" applyBorder="1"/>
    <xf numFmtId="5" fontId="2" fillId="0" borderId="0" xfId="0" applyNumberFormat="1" applyFont="1"/>
    <xf numFmtId="6" fontId="2" fillId="0" borderId="12" xfId="0" applyNumberFormat="1" applyFont="1" applyBorder="1"/>
    <xf numFmtId="0" fontId="2" fillId="2" borderId="15" xfId="0" applyFont="1" applyFill="1" applyBorder="1" applyAlignment="1">
      <alignment horizontal="center"/>
    </xf>
    <xf numFmtId="5" fontId="2" fillId="2" borderId="16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center"/>
    </xf>
    <xf numFmtId="6" fontId="2" fillId="2" borderId="16" xfId="0" applyNumberFormat="1" applyFont="1" applyFill="1" applyBorder="1"/>
    <xf numFmtId="6" fontId="2" fillId="2" borderId="18" xfId="0" applyNumberFormat="1" applyFont="1" applyFill="1" applyBorder="1"/>
    <xf numFmtId="0" fontId="2" fillId="2" borderId="19" xfId="0" applyFont="1" applyFill="1" applyBorder="1"/>
    <xf numFmtId="0" fontId="2" fillId="4" borderId="7" xfId="0" applyFont="1" applyFill="1" applyBorder="1"/>
    <xf numFmtId="0" fontId="2" fillId="5" borderId="7" xfId="0" applyFont="1" applyFill="1" applyBorder="1"/>
    <xf numFmtId="0" fontId="2" fillId="0" borderId="7" xfId="0" applyFont="1" applyFill="1" applyBorder="1"/>
    <xf numFmtId="6" fontId="2" fillId="0" borderId="8" xfId="0" applyNumberFormat="1" applyFont="1" applyFill="1" applyBorder="1"/>
    <xf numFmtId="0" fontId="2" fillId="0" borderId="0" xfId="0" applyFont="1" applyBorder="1"/>
    <xf numFmtId="6" fontId="2" fillId="0" borderId="0" xfId="0" applyNumberFormat="1" applyFont="1" applyBorder="1"/>
    <xf numFmtId="5" fontId="2" fillId="0" borderId="0" xfId="0" applyNumberFormat="1" applyFont="1" applyBorder="1"/>
    <xf numFmtId="0" fontId="2" fillId="0" borderId="10" xfId="0" applyFont="1" applyBorder="1" applyAlignment="1">
      <alignment shrinkToFit="1"/>
    </xf>
    <xf numFmtId="0" fontId="2" fillId="0" borderId="0" xfId="0" applyFont="1" applyFill="1" applyBorder="1" applyAlignment="1">
      <alignment horizontal="center"/>
    </xf>
    <xf numFmtId="5" fontId="2" fillId="0" borderId="0" xfId="0" applyNumberFormat="1" applyFont="1" applyFill="1" applyBorder="1" applyAlignment="1">
      <alignment horizontal="right"/>
    </xf>
    <xf numFmtId="6" fontId="2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ill="1"/>
    <xf numFmtId="0" fontId="2" fillId="0" borderId="20" xfId="0" applyFont="1" applyBorder="1"/>
    <xf numFmtId="5" fontId="2" fillId="0" borderId="21" xfId="0" applyNumberFormat="1" applyFont="1" applyBorder="1"/>
    <xf numFmtId="0" fontId="2" fillId="0" borderId="23" xfId="0" applyFont="1" applyBorder="1"/>
    <xf numFmtId="6" fontId="2" fillId="0" borderId="21" xfId="0" applyNumberFormat="1" applyFont="1" applyBorder="1"/>
    <xf numFmtId="0" fontId="2" fillId="0" borderId="9" xfId="0" applyFont="1" applyBorder="1"/>
    <xf numFmtId="0" fontId="2" fillId="5" borderId="9" xfId="0" applyFont="1" applyFill="1" applyBorder="1"/>
    <xf numFmtId="0" fontId="2" fillId="4" borderId="9" xfId="0" applyFont="1" applyFill="1" applyBorder="1"/>
    <xf numFmtId="0" fontId="2" fillId="0" borderId="13" xfId="0" applyFont="1" applyBorder="1"/>
    <xf numFmtId="0" fontId="2" fillId="3" borderId="24" xfId="0" applyFont="1" applyFill="1" applyBorder="1" applyAlignment="1">
      <alignment horizontal="center"/>
    </xf>
    <xf numFmtId="6" fontId="2" fillId="0" borderId="24" xfId="0" applyNumberFormat="1" applyFont="1" applyBorder="1"/>
    <xf numFmtId="6" fontId="2" fillId="0" borderId="25" xfId="0" applyNumberFormat="1" applyFont="1" applyBorder="1"/>
    <xf numFmtId="0" fontId="2" fillId="3" borderId="27" xfId="0" applyFont="1" applyFill="1" applyBorder="1" applyAlignment="1">
      <alignment horizontal="center"/>
    </xf>
    <xf numFmtId="5" fontId="2" fillId="0" borderId="28" xfId="0" applyNumberFormat="1" applyFont="1" applyBorder="1"/>
    <xf numFmtId="5" fontId="2" fillId="5" borderId="28" xfId="0" applyNumberFormat="1" applyFont="1" applyFill="1" applyBorder="1"/>
    <xf numFmtId="5" fontId="2" fillId="4" borderId="28" xfId="0" applyNumberFormat="1" applyFont="1" applyFill="1" applyBorder="1"/>
    <xf numFmtId="5" fontId="2" fillId="0" borderId="29" xfId="0" applyNumberFormat="1" applyFont="1" applyBorder="1"/>
    <xf numFmtId="6" fontId="2" fillId="0" borderId="30" xfId="0" applyNumberFormat="1" applyFont="1" applyBorder="1"/>
    <xf numFmtId="0" fontId="2" fillId="0" borderId="28" xfId="0" applyFont="1" applyBorder="1"/>
    <xf numFmtId="0" fontId="2" fillId="0" borderId="9" xfId="0" applyFont="1" applyFill="1" applyBorder="1"/>
    <xf numFmtId="0" fontId="2" fillId="0" borderId="22" xfId="0" applyFont="1" applyBorder="1"/>
    <xf numFmtId="6" fontId="2" fillId="0" borderId="31" xfId="0" applyNumberFormat="1" applyFont="1" applyBorder="1"/>
    <xf numFmtId="5" fontId="2" fillId="0" borderId="28" xfId="0" applyNumberFormat="1" applyFont="1" applyFill="1" applyBorder="1"/>
    <xf numFmtId="5" fontId="2" fillId="0" borderId="32" xfId="0" applyNumberFormat="1" applyFont="1" applyBorder="1"/>
    <xf numFmtId="5" fontId="2" fillId="6" borderId="29" xfId="0" applyNumberFormat="1" applyFont="1" applyFill="1" applyBorder="1"/>
    <xf numFmtId="0" fontId="4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/>
    <xf numFmtId="0" fontId="0" fillId="0" borderId="0" xfId="0" applyAlignment="1"/>
    <xf numFmtId="0" fontId="3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8"/>
  <sheetViews>
    <sheetView tabSelected="1" view="pageBreakPreview" topLeftCell="A10" zoomScaleNormal="100" zoomScaleSheetLayoutView="100" workbookViewId="0">
      <selection activeCell="G23" sqref="G23"/>
    </sheetView>
  </sheetViews>
  <sheetFormatPr defaultRowHeight="18.75"/>
  <cols>
    <col min="1" max="1" width="2.5" customWidth="1"/>
    <col min="2" max="2" width="27.25" customWidth="1"/>
    <col min="3" max="3" width="17.125" bestFit="1" customWidth="1"/>
    <col min="4" max="4" width="9.75" bestFit="1" customWidth="1"/>
    <col min="5" max="5" width="10.625" customWidth="1"/>
    <col min="6" max="6" width="12.625" bestFit="1" customWidth="1"/>
    <col min="7" max="7" width="26.875" customWidth="1"/>
  </cols>
  <sheetData>
    <row r="1" spans="2:7" ht="26.25" thickBot="1">
      <c r="B1" s="58" t="s">
        <v>32</v>
      </c>
      <c r="C1" s="58"/>
      <c r="D1" s="58"/>
      <c r="E1" s="58"/>
      <c r="F1" s="58"/>
      <c r="G1" s="58"/>
    </row>
    <row r="2" spans="2:7" ht="22.5" thickBot="1">
      <c r="B2" s="66" t="s">
        <v>34</v>
      </c>
      <c r="C2" s="66"/>
      <c r="D2" s="66"/>
      <c r="E2" s="66"/>
      <c r="F2" s="66"/>
      <c r="G2" s="66"/>
    </row>
    <row r="3" spans="2:7" ht="19.5" thickBot="1">
      <c r="B3" s="59" t="s">
        <v>0</v>
      </c>
      <c r="C3" s="60"/>
      <c r="D3" s="61"/>
      <c r="E3" s="62"/>
      <c r="F3" s="63"/>
      <c r="G3" s="64"/>
    </row>
    <row r="4" spans="2:7">
      <c r="B4" s="2" t="s">
        <v>1</v>
      </c>
      <c r="C4" s="3" t="s">
        <v>27</v>
      </c>
      <c r="D4" s="4" t="s">
        <v>28</v>
      </c>
      <c r="E4" s="45" t="s">
        <v>29</v>
      </c>
      <c r="F4" s="42" t="s">
        <v>5</v>
      </c>
      <c r="G4" s="5" t="s">
        <v>6</v>
      </c>
    </row>
    <row r="5" spans="2:7">
      <c r="B5" s="6" t="s">
        <v>7</v>
      </c>
      <c r="C5" s="7">
        <v>32000</v>
      </c>
      <c r="D5" s="38">
        <v>30</v>
      </c>
      <c r="E5" s="46">
        <f>D5*1000</f>
        <v>30000</v>
      </c>
      <c r="F5" s="43">
        <f>E5-C5</f>
        <v>-2000</v>
      </c>
      <c r="G5" s="8" t="s">
        <v>35</v>
      </c>
    </row>
    <row r="6" spans="2:7">
      <c r="B6" s="6" t="s">
        <v>8</v>
      </c>
      <c r="C6" s="7">
        <v>0</v>
      </c>
      <c r="D6" s="38">
        <v>0</v>
      </c>
      <c r="E6" s="46">
        <f>D6*500</f>
        <v>0</v>
      </c>
      <c r="F6" s="43">
        <f>E6-C6</f>
        <v>0</v>
      </c>
      <c r="G6" s="8" t="s">
        <v>9</v>
      </c>
    </row>
    <row r="7" spans="2:7">
      <c r="B7" s="6" t="s">
        <v>10</v>
      </c>
      <c r="C7" s="7">
        <v>0</v>
      </c>
      <c r="D7" s="38"/>
      <c r="E7" s="46">
        <v>0</v>
      </c>
      <c r="F7" s="43">
        <f>E7-C7</f>
        <v>0</v>
      </c>
      <c r="G7" s="8"/>
    </row>
    <row r="8" spans="2:7">
      <c r="B8" s="6" t="s">
        <v>11</v>
      </c>
      <c r="C8" s="7">
        <v>42943</v>
      </c>
      <c r="D8" s="38"/>
      <c r="E8" s="46">
        <f>C8</f>
        <v>42943</v>
      </c>
      <c r="F8" s="43">
        <f>E8-C8</f>
        <v>0</v>
      </c>
      <c r="G8" s="8"/>
    </row>
    <row r="9" spans="2:7">
      <c r="B9" s="34"/>
      <c r="C9" s="35"/>
      <c r="D9" s="53"/>
      <c r="E9" s="56"/>
      <c r="F9" s="54"/>
      <c r="G9" s="36"/>
    </row>
    <row r="10" spans="2:7" ht="19.5" thickBot="1">
      <c r="B10" s="10" t="s">
        <v>12</v>
      </c>
      <c r="C10" s="11">
        <f>SUM(C5:C9)</f>
        <v>74943</v>
      </c>
      <c r="D10" s="41"/>
      <c r="E10" s="57">
        <f>SUM(E5:E9)</f>
        <v>72943</v>
      </c>
      <c r="F10" s="44">
        <f>E10-C10</f>
        <v>-2000</v>
      </c>
      <c r="G10" s="12"/>
    </row>
    <row r="11" spans="2:7" ht="5.25" customHeight="1" thickBot="1">
      <c r="B11" s="1"/>
      <c r="C11" s="1"/>
      <c r="D11" s="1"/>
      <c r="E11" s="13"/>
      <c r="F11" s="13"/>
      <c r="G11" s="1"/>
    </row>
    <row r="12" spans="2:7" ht="19.5" thickBot="1">
      <c r="B12" s="59" t="s">
        <v>13</v>
      </c>
      <c r="C12" s="60"/>
      <c r="D12" s="61"/>
      <c r="E12" s="62"/>
      <c r="F12" s="63"/>
      <c r="G12" s="64"/>
    </row>
    <row r="13" spans="2:7">
      <c r="B13" s="2" t="s">
        <v>1</v>
      </c>
      <c r="C13" s="3" t="s">
        <v>27</v>
      </c>
      <c r="D13" s="4" t="s">
        <v>28</v>
      </c>
      <c r="E13" s="45" t="s">
        <v>29</v>
      </c>
      <c r="F13" s="42" t="s">
        <v>5</v>
      </c>
      <c r="G13" s="5" t="s">
        <v>6</v>
      </c>
    </row>
    <row r="14" spans="2:7">
      <c r="B14" s="6" t="s">
        <v>14</v>
      </c>
      <c r="C14" s="9">
        <v>1000</v>
      </c>
      <c r="D14" s="38">
        <v>1</v>
      </c>
      <c r="E14" s="46">
        <v>3000</v>
      </c>
      <c r="F14" s="43">
        <f t="shared" ref="F14:F24" si="0">E14-C14</f>
        <v>2000</v>
      </c>
      <c r="G14" s="8" t="s">
        <v>41</v>
      </c>
    </row>
    <row r="15" spans="2:7">
      <c r="B15" s="6" t="s">
        <v>15</v>
      </c>
      <c r="C15" s="9">
        <v>500</v>
      </c>
      <c r="D15" s="38">
        <v>1</v>
      </c>
      <c r="E15" s="46">
        <v>500</v>
      </c>
      <c r="F15" s="43">
        <f t="shared" si="0"/>
        <v>0</v>
      </c>
      <c r="G15" s="8"/>
    </row>
    <row r="16" spans="2:7">
      <c r="B16" s="6" t="s">
        <v>26</v>
      </c>
      <c r="C16" s="9">
        <v>1000</v>
      </c>
      <c r="D16" s="38">
        <v>2</v>
      </c>
      <c r="E16" s="46">
        <f>500*D16</f>
        <v>1000</v>
      </c>
      <c r="F16" s="43">
        <f t="shared" si="0"/>
        <v>0</v>
      </c>
      <c r="G16" s="8" t="s">
        <v>30</v>
      </c>
    </row>
    <row r="17" spans="2:7">
      <c r="B17" s="6" t="s">
        <v>16</v>
      </c>
      <c r="C17" s="9">
        <v>500</v>
      </c>
      <c r="D17" s="38">
        <v>1</v>
      </c>
      <c r="E17" s="46">
        <f>500*D17</f>
        <v>500</v>
      </c>
      <c r="F17" s="43">
        <f t="shared" si="0"/>
        <v>0</v>
      </c>
      <c r="G17" s="8"/>
    </row>
    <row r="18" spans="2:7">
      <c r="B18" s="23" t="s">
        <v>17</v>
      </c>
      <c r="C18" s="24">
        <v>12000</v>
      </c>
      <c r="D18" s="52">
        <v>5</v>
      </c>
      <c r="E18" s="55">
        <f>500*D18</f>
        <v>2500</v>
      </c>
      <c r="F18" s="43">
        <f t="shared" si="0"/>
        <v>-9500</v>
      </c>
      <c r="G18" s="28" t="s">
        <v>40</v>
      </c>
    </row>
    <row r="19" spans="2:7">
      <c r="B19" s="23" t="s">
        <v>39</v>
      </c>
      <c r="C19" s="24">
        <v>3000</v>
      </c>
      <c r="D19" s="52">
        <v>0</v>
      </c>
      <c r="E19" s="55">
        <f>500*D19</f>
        <v>0</v>
      </c>
      <c r="F19" s="43">
        <f t="shared" si="0"/>
        <v>-3000</v>
      </c>
      <c r="G19" s="8"/>
    </row>
    <row r="20" spans="2:7">
      <c r="B20" s="23" t="s">
        <v>31</v>
      </c>
      <c r="C20" s="24">
        <v>5000</v>
      </c>
      <c r="D20" s="52">
        <v>0</v>
      </c>
      <c r="E20" s="55">
        <f>500*D20</f>
        <v>0</v>
      </c>
      <c r="F20" s="43">
        <f t="shared" si="0"/>
        <v>-5000</v>
      </c>
      <c r="G20" s="8" t="s">
        <v>41</v>
      </c>
    </row>
    <row r="21" spans="2:7">
      <c r="B21" s="23" t="s">
        <v>18</v>
      </c>
      <c r="C21" s="24">
        <v>1628</v>
      </c>
      <c r="D21" s="52">
        <v>1</v>
      </c>
      <c r="E21" s="55">
        <v>1628</v>
      </c>
      <c r="F21" s="43">
        <f t="shared" si="0"/>
        <v>0</v>
      </c>
      <c r="G21" s="8" t="s">
        <v>19</v>
      </c>
    </row>
    <row r="22" spans="2:7">
      <c r="B22" s="23" t="s">
        <v>20</v>
      </c>
      <c r="C22" s="24">
        <v>10000</v>
      </c>
      <c r="D22" s="52"/>
      <c r="E22" s="55">
        <v>0</v>
      </c>
      <c r="F22" s="43">
        <f t="shared" si="0"/>
        <v>-10000</v>
      </c>
      <c r="G22" s="8"/>
    </row>
    <row r="23" spans="2:7">
      <c r="B23" s="23" t="s">
        <v>21</v>
      </c>
      <c r="C23" s="24">
        <v>0</v>
      </c>
      <c r="D23" s="52"/>
      <c r="E23" s="55">
        <v>7649</v>
      </c>
      <c r="F23" s="43">
        <f t="shared" si="0"/>
        <v>7649</v>
      </c>
      <c r="G23" s="8"/>
    </row>
    <row r="24" spans="2:7">
      <c r="B24" s="6" t="s">
        <v>22</v>
      </c>
      <c r="C24" s="9">
        <v>3000</v>
      </c>
      <c r="D24" s="38"/>
      <c r="E24" s="46">
        <v>1183</v>
      </c>
      <c r="F24" s="43">
        <f t="shared" si="0"/>
        <v>-1817</v>
      </c>
      <c r="G24" s="8"/>
    </row>
    <row r="25" spans="2:7">
      <c r="B25" s="34"/>
      <c r="C25" s="37"/>
      <c r="D25" s="53"/>
      <c r="E25" s="56"/>
      <c r="F25" s="54"/>
      <c r="G25" s="36"/>
    </row>
    <row r="26" spans="2:7" ht="19.5" thickBot="1">
      <c r="B26" s="10" t="s">
        <v>24</v>
      </c>
      <c r="C26" s="14">
        <f>SUM(C14:C25)</f>
        <v>37628</v>
      </c>
      <c r="D26" s="41"/>
      <c r="E26" s="57">
        <f>SUM(E14:E25)</f>
        <v>17960</v>
      </c>
      <c r="F26" s="44">
        <f>E26-C26</f>
        <v>-19668</v>
      </c>
      <c r="G26" s="12"/>
    </row>
    <row r="27" spans="2:7" ht="5.25" customHeight="1" thickBot="1">
      <c r="B27" s="25"/>
      <c r="C27" s="26">
        <v>37628</v>
      </c>
      <c r="D27" s="25"/>
      <c r="E27" s="27"/>
      <c r="F27" s="26"/>
      <c r="G27" s="25"/>
    </row>
    <row r="28" spans="2:7" ht="19.5" thickBot="1">
      <c r="B28" s="15" t="s">
        <v>25</v>
      </c>
      <c r="C28" s="16">
        <f>C10-C26</f>
        <v>37315</v>
      </c>
      <c r="D28" s="17"/>
      <c r="E28" s="18">
        <f>E10-E26</f>
        <v>54983</v>
      </c>
      <c r="F28" s="19">
        <f>F10-F26</f>
        <v>17668</v>
      </c>
      <c r="G28" s="20"/>
    </row>
    <row r="29" spans="2:7" s="33" customFormat="1">
      <c r="B29" s="29"/>
      <c r="C29" s="30"/>
      <c r="D29" s="29"/>
      <c r="E29" s="31"/>
      <c r="F29" s="31"/>
      <c r="G29" s="32"/>
    </row>
    <row r="30" spans="2:7" ht="26.25" thickBot="1">
      <c r="B30" s="58" t="s">
        <v>33</v>
      </c>
      <c r="C30" s="58"/>
      <c r="D30" s="58"/>
      <c r="E30" s="58"/>
      <c r="F30" s="58"/>
      <c r="G30" s="58"/>
    </row>
    <row r="31" spans="2:7" ht="22.5" thickBot="1">
      <c r="B31" s="66" t="s">
        <v>36</v>
      </c>
      <c r="C31" s="66"/>
      <c r="D31" s="66"/>
      <c r="E31" s="66"/>
      <c r="F31" s="66"/>
      <c r="G31" s="66"/>
    </row>
    <row r="32" spans="2:7" ht="19.5" thickBot="1">
      <c r="B32" s="59" t="s">
        <v>0</v>
      </c>
      <c r="C32" s="60"/>
      <c r="D32" s="61"/>
      <c r="E32" s="62"/>
      <c r="F32" s="63"/>
      <c r="G32" s="64"/>
    </row>
    <row r="33" spans="2:7">
      <c r="B33" s="2" t="s">
        <v>1</v>
      </c>
      <c r="C33" s="3" t="s">
        <v>2</v>
      </c>
      <c r="D33" s="4" t="s">
        <v>3</v>
      </c>
      <c r="E33" s="45" t="s">
        <v>4</v>
      </c>
      <c r="F33" s="42" t="s">
        <v>5</v>
      </c>
      <c r="G33" s="5" t="s">
        <v>6</v>
      </c>
    </row>
    <row r="34" spans="2:7">
      <c r="B34" s="6" t="s">
        <v>7</v>
      </c>
      <c r="C34" s="7">
        <f>E5</f>
        <v>30000</v>
      </c>
      <c r="D34" s="38">
        <v>26</v>
      </c>
      <c r="E34" s="46">
        <f>D34*1000</f>
        <v>26000</v>
      </c>
      <c r="F34" s="43">
        <f>E34-C34</f>
        <v>-4000</v>
      </c>
      <c r="G34" s="28" t="s">
        <v>37</v>
      </c>
    </row>
    <row r="35" spans="2:7">
      <c r="B35" s="6" t="s">
        <v>8</v>
      </c>
      <c r="C35" s="7">
        <f>E6</f>
        <v>0</v>
      </c>
      <c r="D35" s="38">
        <v>0</v>
      </c>
      <c r="E35" s="46">
        <f>D35*1000</f>
        <v>0</v>
      </c>
      <c r="F35" s="43">
        <f>E35-C35</f>
        <v>0</v>
      </c>
      <c r="G35" s="8" t="s">
        <v>9</v>
      </c>
    </row>
    <row r="36" spans="2:7">
      <c r="B36" s="6" t="s">
        <v>10</v>
      </c>
      <c r="C36" s="7">
        <f>E7</f>
        <v>0</v>
      </c>
      <c r="D36" s="38"/>
      <c r="E36" s="46">
        <v>0</v>
      </c>
      <c r="F36" s="43">
        <f>E36-C36</f>
        <v>0</v>
      </c>
      <c r="G36" s="8"/>
    </row>
    <row r="37" spans="2:7">
      <c r="B37" s="6" t="s">
        <v>11</v>
      </c>
      <c r="C37" s="7">
        <f>E8</f>
        <v>42943</v>
      </c>
      <c r="D37" s="38"/>
      <c r="E37" s="46">
        <f>C57</f>
        <v>54983</v>
      </c>
      <c r="F37" s="43">
        <f>E37-C37</f>
        <v>12040</v>
      </c>
      <c r="G37" s="8"/>
    </row>
    <row r="38" spans="2:7">
      <c r="B38" s="6"/>
      <c r="C38" s="7"/>
      <c r="D38" s="38"/>
      <c r="E38" s="51"/>
      <c r="F38" s="50"/>
      <c r="G38" s="8"/>
    </row>
    <row r="39" spans="2:7" ht="19.5" thickBot="1">
      <c r="B39" s="10" t="s">
        <v>12</v>
      </c>
      <c r="C39" s="11">
        <f>E10</f>
        <v>72943</v>
      </c>
      <c r="D39" s="41"/>
      <c r="E39" s="49">
        <f>SUM(E34:E38)</f>
        <v>80983</v>
      </c>
      <c r="F39" s="44">
        <f>E39-C39</f>
        <v>8040</v>
      </c>
      <c r="G39" s="12"/>
    </row>
    <row r="40" spans="2:7" ht="5.25" customHeight="1" thickBot="1">
      <c r="B40" s="1"/>
      <c r="C40" s="1"/>
      <c r="D40" s="1"/>
      <c r="E40" s="13"/>
      <c r="F40" s="13"/>
      <c r="G40" s="1"/>
    </row>
    <row r="41" spans="2:7" ht="19.5" thickBot="1">
      <c r="B41" s="59" t="s">
        <v>13</v>
      </c>
      <c r="C41" s="60"/>
      <c r="D41" s="61"/>
      <c r="E41" s="62"/>
      <c r="F41" s="63"/>
      <c r="G41" s="64"/>
    </row>
    <row r="42" spans="2:7">
      <c r="B42" s="2" t="s">
        <v>1</v>
      </c>
      <c r="C42" s="3" t="s">
        <v>2</v>
      </c>
      <c r="D42" s="4" t="s">
        <v>3</v>
      </c>
      <c r="E42" s="45" t="s">
        <v>4</v>
      </c>
      <c r="F42" s="42" t="s">
        <v>5</v>
      </c>
      <c r="G42" s="5" t="s">
        <v>6</v>
      </c>
    </row>
    <row r="43" spans="2:7">
      <c r="B43" s="6" t="s">
        <v>14</v>
      </c>
      <c r="C43" s="9">
        <f t="shared" ref="C43:C54" si="1">E14</f>
        <v>3000</v>
      </c>
      <c r="D43" s="38">
        <v>1</v>
      </c>
      <c r="E43" s="46">
        <v>3000</v>
      </c>
      <c r="F43" s="43">
        <f t="shared" ref="F43:F53" si="2">E43-C43</f>
        <v>0</v>
      </c>
      <c r="G43" s="8"/>
    </row>
    <row r="44" spans="2:7">
      <c r="B44" s="6" t="s">
        <v>15</v>
      </c>
      <c r="C44" s="9">
        <f t="shared" si="1"/>
        <v>500</v>
      </c>
      <c r="D44" s="38">
        <v>1</v>
      </c>
      <c r="E44" s="46">
        <f>500*D44</f>
        <v>500</v>
      </c>
      <c r="F44" s="43">
        <f t="shared" si="2"/>
        <v>0</v>
      </c>
      <c r="G44" s="8"/>
    </row>
    <row r="45" spans="2:7">
      <c r="B45" s="6" t="s">
        <v>26</v>
      </c>
      <c r="C45" s="9">
        <f t="shared" si="1"/>
        <v>1000</v>
      </c>
      <c r="D45" s="38">
        <v>2</v>
      </c>
      <c r="E45" s="46">
        <f>500*D45</f>
        <v>1000</v>
      </c>
      <c r="F45" s="43">
        <f t="shared" si="2"/>
        <v>0</v>
      </c>
      <c r="G45" s="8" t="s">
        <v>30</v>
      </c>
    </row>
    <row r="46" spans="2:7">
      <c r="B46" s="6" t="s">
        <v>16</v>
      </c>
      <c r="C46" s="9">
        <f t="shared" si="1"/>
        <v>500</v>
      </c>
      <c r="D46" s="38">
        <v>1</v>
      </c>
      <c r="E46" s="46">
        <f>500*D46</f>
        <v>500</v>
      </c>
      <c r="F46" s="43">
        <f t="shared" si="2"/>
        <v>0</v>
      </c>
      <c r="G46" s="8"/>
    </row>
    <row r="47" spans="2:7">
      <c r="B47" s="22" t="s">
        <v>17</v>
      </c>
      <c r="C47" s="9">
        <f t="shared" si="1"/>
        <v>2500</v>
      </c>
      <c r="D47" s="39">
        <v>24</v>
      </c>
      <c r="E47" s="47">
        <f>500*D47</f>
        <v>12000</v>
      </c>
      <c r="F47" s="43">
        <f t="shared" si="2"/>
        <v>9500</v>
      </c>
      <c r="G47" s="8"/>
    </row>
    <row r="48" spans="2:7">
      <c r="B48" s="22" t="s">
        <v>39</v>
      </c>
      <c r="C48" s="9">
        <f t="shared" si="1"/>
        <v>0</v>
      </c>
      <c r="D48" s="39">
        <v>12</v>
      </c>
      <c r="E48" s="47">
        <f>500*D48</f>
        <v>6000</v>
      </c>
      <c r="F48" s="43">
        <f t="shared" si="2"/>
        <v>6000</v>
      </c>
      <c r="G48" s="8"/>
    </row>
    <row r="49" spans="2:7">
      <c r="B49" s="22"/>
      <c r="C49" s="9"/>
      <c r="D49" s="39"/>
      <c r="E49" s="47"/>
      <c r="F49" s="43"/>
      <c r="G49" s="8"/>
    </row>
    <row r="50" spans="2:7">
      <c r="B50" s="6" t="s">
        <v>18</v>
      </c>
      <c r="C50" s="9">
        <f t="shared" si="1"/>
        <v>1628</v>
      </c>
      <c r="D50" s="38">
        <v>1</v>
      </c>
      <c r="E50" s="46">
        <f>C50</f>
        <v>1628</v>
      </c>
      <c r="F50" s="43">
        <f t="shared" si="2"/>
        <v>0</v>
      </c>
      <c r="G50" s="8" t="s">
        <v>19</v>
      </c>
    </row>
    <row r="51" spans="2:7">
      <c r="B51" s="21" t="s">
        <v>20</v>
      </c>
      <c r="C51" s="9">
        <f t="shared" si="1"/>
        <v>0</v>
      </c>
      <c r="D51" s="40">
        <v>1</v>
      </c>
      <c r="E51" s="48">
        <v>20000</v>
      </c>
      <c r="F51" s="43">
        <f t="shared" si="2"/>
        <v>20000</v>
      </c>
      <c r="G51" s="8"/>
    </row>
    <row r="52" spans="2:7">
      <c r="B52" s="21" t="s">
        <v>38</v>
      </c>
      <c r="C52" s="9">
        <f t="shared" si="1"/>
        <v>7649</v>
      </c>
      <c r="D52" s="40">
        <v>1</v>
      </c>
      <c r="E52" s="48"/>
      <c r="F52" s="43">
        <f t="shared" si="2"/>
        <v>-7649</v>
      </c>
      <c r="G52" s="8"/>
    </row>
    <row r="53" spans="2:7">
      <c r="B53" s="6" t="s">
        <v>22</v>
      </c>
      <c r="C53" s="9">
        <f t="shared" si="1"/>
        <v>1183</v>
      </c>
      <c r="D53" s="38">
        <v>1</v>
      </c>
      <c r="E53" s="46">
        <v>10000</v>
      </c>
      <c r="F53" s="43">
        <f t="shared" si="2"/>
        <v>8817</v>
      </c>
      <c r="G53" s="8" t="s">
        <v>23</v>
      </c>
    </row>
    <row r="54" spans="2:7">
      <c r="B54" s="6"/>
      <c r="C54" s="9">
        <f t="shared" si="1"/>
        <v>0</v>
      </c>
      <c r="D54" s="38"/>
      <c r="E54" s="46"/>
      <c r="F54" s="43"/>
      <c r="G54" s="8"/>
    </row>
    <row r="55" spans="2:7" ht="19.5" thickBot="1">
      <c r="B55" s="10" t="s">
        <v>24</v>
      </c>
      <c r="C55" s="14">
        <f>E26</f>
        <v>17960</v>
      </c>
      <c r="D55" s="41"/>
      <c r="E55" s="49">
        <f>SUM(E43:E54)</f>
        <v>54628</v>
      </c>
      <c r="F55" s="44">
        <f>E55-C55</f>
        <v>36668</v>
      </c>
      <c r="G55" s="12"/>
    </row>
    <row r="56" spans="2:7" ht="5.25" customHeight="1" thickBot="1">
      <c r="B56" s="25"/>
      <c r="C56" s="26"/>
      <c r="D56" s="25"/>
      <c r="E56" s="27"/>
      <c r="F56" s="26"/>
      <c r="G56" s="25"/>
    </row>
    <row r="57" spans="2:7" ht="19.5" thickBot="1">
      <c r="B57" s="15" t="s">
        <v>25</v>
      </c>
      <c r="C57" s="16">
        <f>C39-C55</f>
        <v>54983</v>
      </c>
      <c r="D57" s="17"/>
      <c r="E57" s="18">
        <f>E39-E55</f>
        <v>26355</v>
      </c>
      <c r="F57" s="19">
        <f>F39-F55</f>
        <v>-28628</v>
      </c>
      <c r="G57" s="20"/>
    </row>
    <row r="58" spans="2:7">
      <c r="B58" s="65"/>
      <c r="C58" s="65"/>
      <c r="D58" s="65"/>
      <c r="E58" s="65"/>
      <c r="F58" s="65"/>
      <c r="G58" s="65"/>
    </row>
  </sheetData>
  <mergeCells count="9">
    <mergeCell ref="B1:G1"/>
    <mergeCell ref="B30:G30"/>
    <mergeCell ref="B41:G41"/>
    <mergeCell ref="B58:G58"/>
    <mergeCell ref="B2:G2"/>
    <mergeCell ref="B3:G3"/>
    <mergeCell ref="B12:G12"/>
    <mergeCell ref="B31:G31"/>
    <mergeCell ref="B32:G32"/>
  </mergeCells>
  <phoneticPr fontId="1"/>
  <pageMargins left="0.25" right="0.25" top="0.75" bottom="0.75" header="0.3" footer="0.3"/>
  <pageSetup paperSize="9" scale="7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2019年度会計報告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2022-03-30T12:48:52Z</dcterms:modified>
</cp:coreProperties>
</file>